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11640" activeTab="0"/>
  </bookViews>
  <sheets>
    <sheet name="нас.ТЕ" sheetId="1" r:id="rId1"/>
    <sheet name="нас. ВТЕ" sheetId="2" r:id="rId2"/>
    <sheet name="нас. ТТЕ" sheetId="3" r:id="rId3"/>
    <sheet name="нас.ПТЕ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<sst xmlns="http://schemas.openxmlformats.org/spreadsheetml/2006/main" count="371" uniqueCount="92">
  <si>
    <t>комунального підприємства по експлуатації теплового господарства «Тепловик» Старокостянтинівської міської ради</t>
  </si>
  <si>
    <t>№ з/п</t>
  </si>
  <si>
    <t>Найменування  показників</t>
  </si>
  <si>
    <t>Для потреб населення</t>
  </si>
  <si>
    <t>тис. грн на рік</t>
  </si>
  <si>
    <t>грн/Гкал</t>
  </si>
  <si>
    <t>Виробнича собівартість, у т. ч.:</t>
  </si>
  <si>
    <t>прямі матеріальні витрати, у т. ч.:</t>
  </si>
  <si>
    <t>витрати на паливо для виробництва теплової енергії котельнями</t>
  </si>
  <si>
    <t>витрати на електроенергію</t>
  </si>
  <si>
    <t>собівартість  теплової енергії власних  ТЕЦ,  ТЕС,  АЕС,  КГУ, у т. ч.:</t>
  </si>
  <si>
    <t>1.1.3.1</t>
  </si>
  <si>
    <t>витрати на паливо у собівартості теплової енергії власних ТЕЦ, ТЕС, АЕС, КГУ</t>
  </si>
  <si>
    <t>витрати на покупну теплову енергію, у т. ч.:</t>
  </si>
  <si>
    <t>1.1.4.1</t>
  </si>
  <si>
    <t>витрати на паливо у витратах на покупну теплову енергію</t>
  </si>
  <si>
    <t>вода для технологічних потреб та водовідведення</t>
  </si>
  <si>
    <t>матеріали, запасні частини та інші матеріальні ресурси</t>
  </si>
  <si>
    <t>прямі витрати на оплату праці з відрахуваннями на соціальні заходи</t>
  </si>
  <si>
    <t>інші прямі витрати, у т. ч.:</t>
  </si>
  <si>
    <t>амортизаційні відрахування</t>
  </si>
  <si>
    <t>інші прямі витрати</t>
  </si>
  <si>
    <t>загальновиробничі витрати, у т. ч.:</t>
  </si>
  <si>
    <t>витрати на оплату праці з відрахуваннями на соціальні заходи</t>
  </si>
  <si>
    <t>інші витрати</t>
  </si>
  <si>
    <t>Адміністративні витрати, у т. ч.:</t>
  </si>
  <si>
    <t>Витрати на збут, у т.ч.:</t>
  </si>
  <si>
    <t>Фінансові витрати</t>
  </si>
  <si>
    <t>Повна собівартість</t>
  </si>
  <si>
    <t>Витрати на покриття втрат</t>
  </si>
  <si>
    <t>Розрахунковий прибуток, у т. ч.:</t>
  </si>
  <si>
    <t>податок на прибуток</t>
  </si>
  <si>
    <t>резервний фонд (капітал) та дивіденди</t>
  </si>
  <si>
    <t>на розвиток виробництва (виробничі інвестиції)</t>
  </si>
  <si>
    <t>інше використання прибутку (прибуток у тарифах ТЕЦ, ТЕС, КГУ)</t>
  </si>
  <si>
    <t>Вартість  теплової енергії за відповідним тарифом</t>
  </si>
  <si>
    <t>Тариф на теплову енергію, грн/Гкал, у т. ч.:</t>
  </si>
  <si>
    <t>Паливна складова</t>
  </si>
  <si>
    <t>Решта витрат, крім паливної складової</t>
  </si>
  <si>
    <t>Паливна складова, %</t>
  </si>
  <si>
    <t>Решта витрат, крім паливної складової, %</t>
  </si>
  <si>
    <t>Обсяг реалізації теплової енергії власним споживачам, Гкал</t>
  </si>
  <si>
    <t>Рівень рентабельності, %</t>
  </si>
  <si>
    <t xml:space="preserve">        </t>
  </si>
  <si>
    <t>1</t>
  </si>
  <si>
    <t>1.1</t>
  </si>
  <si>
    <t>1.1.1</t>
  </si>
  <si>
    <t>1.1.2</t>
  </si>
  <si>
    <t>1.1.3</t>
  </si>
  <si>
    <t>1.1.4</t>
  </si>
  <si>
    <t>1.1.5</t>
  </si>
  <si>
    <t>1.1.6</t>
  </si>
  <si>
    <t>1.2</t>
  </si>
  <si>
    <t>1.3</t>
  </si>
  <si>
    <t>1.3.1</t>
  </si>
  <si>
    <t>1.3.2</t>
  </si>
  <si>
    <t>1.4</t>
  </si>
  <si>
    <t>1.4.1</t>
  </si>
  <si>
    <t>1.4.2</t>
  </si>
  <si>
    <t>2</t>
  </si>
  <si>
    <t>2.1</t>
  </si>
  <si>
    <t>2.2</t>
  </si>
  <si>
    <t>3</t>
  </si>
  <si>
    <t>3.1</t>
  </si>
  <si>
    <t>3.2</t>
  </si>
  <si>
    <t>4</t>
  </si>
  <si>
    <t>5</t>
  </si>
  <si>
    <t>6</t>
  </si>
  <si>
    <t>7</t>
  </si>
  <si>
    <t>7.1</t>
  </si>
  <si>
    <t>7.2</t>
  </si>
  <si>
    <t>7.3</t>
  </si>
  <si>
    <t>7.4</t>
  </si>
  <si>
    <t>8</t>
  </si>
  <si>
    <t>9</t>
  </si>
  <si>
    <t>9.1</t>
  </si>
  <si>
    <t>9.2</t>
  </si>
  <si>
    <t>10</t>
  </si>
  <si>
    <t>11</t>
  </si>
  <si>
    <t>12</t>
  </si>
  <si>
    <t>13</t>
  </si>
  <si>
    <t>Додаток 1</t>
  </si>
  <si>
    <t>Додаток 2</t>
  </si>
  <si>
    <t>х</t>
  </si>
  <si>
    <t>14</t>
  </si>
  <si>
    <t>Тариф на теплову енергію, грн/Гкал, з ПДВ</t>
  </si>
  <si>
    <t>Додаток 3</t>
  </si>
  <si>
    <t>Додаток 4</t>
  </si>
  <si>
    <t>Структура тарифу на теплову  енергію</t>
  </si>
  <si>
    <t>Структура  тарифу на виробництво теплової  енергії</t>
  </si>
  <si>
    <t>Структура тарифу на траспортування теплової  енергії</t>
  </si>
  <si>
    <t>Структура тарифу на постачання теплової  енергії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</si>
</sst>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empus Sans ITC"/>
      <family val="5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empus Sans ITC"/>
      <family val="5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52" fillId="0" borderId="0" xfId="0" applyNumberFormat="1" applyFont="1" applyAlignment="1">
      <alignment vertical="center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 indent="12"/>
    </xf>
    <xf numFmtId="0" fontId="57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left" vertical="center"/>
    </xf>
    <xf numFmtId="1" fontId="53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53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16" fillId="0" borderId="10" xfId="0" applyNumberFormat="1" applyFont="1" applyBorder="1" applyAlignment="1">
      <alignment horizontal="center"/>
    </xf>
    <xf numFmtId="49" fontId="61" fillId="0" borderId="0" xfId="0" applyNumberFormat="1" applyFont="1" applyAlignment="1">
      <alignment horizontal="left" vertical="center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0" fontId="63" fillId="0" borderId="0" xfId="0" applyFont="1" applyAlignment="1">
      <alignment/>
    </xf>
    <xf numFmtId="49" fontId="51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 indent="12"/>
    </xf>
    <xf numFmtId="0" fontId="64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49" fontId="62" fillId="0" borderId="0" xfId="0" applyNumberFormat="1" applyFont="1" applyAlignment="1">
      <alignment/>
    </xf>
    <xf numFmtId="49" fontId="53" fillId="0" borderId="0" xfId="0" applyNumberFormat="1" applyFont="1" applyAlignment="1">
      <alignment horizontal="left" vertical="center"/>
    </xf>
    <xf numFmtId="0" fontId="53" fillId="0" borderId="0" xfId="0" applyFont="1" applyAlignment="1">
      <alignment vertical="center"/>
    </xf>
    <xf numFmtId="49" fontId="60" fillId="0" borderId="0" xfId="0" applyNumberFormat="1" applyFont="1" applyAlignment="1">
      <alignment/>
    </xf>
    <xf numFmtId="0" fontId="52" fillId="0" borderId="0" xfId="0" applyFont="1" applyAlignment="1">
      <alignment vertical="center"/>
    </xf>
    <xf numFmtId="0" fontId="60" fillId="0" borderId="0" xfId="0" applyFont="1" applyAlignment="1">
      <alignment/>
    </xf>
    <xf numFmtId="49" fontId="52" fillId="0" borderId="0" xfId="0" applyNumberFormat="1" applyFont="1" applyAlignment="1">
      <alignment horizontal="left" vertical="center"/>
    </xf>
    <xf numFmtId="0" fontId="52" fillId="0" borderId="0" xfId="0" applyFont="1" applyAlignment="1">
      <alignment/>
    </xf>
    <xf numFmtId="165" fontId="53" fillId="0" borderId="10" xfId="58" applyFont="1" applyBorder="1" applyAlignment="1">
      <alignment horizontal="center" vertical="center" wrapText="1"/>
    </xf>
    <xf numFmtId="165" fontId="54" fillId="0" borderId="10" xfId="58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/>
    </xf>
    <xf numFmtId="165" fontId="11" fillId="0" borderId="10" xfId="58" applyFont="1" applyBorder="1" applyAlignment="1">
      <alignment vertical="center" wrapText="1"/>
    </xf>
    <xf numFmtId="165" fontId="16" fillId="0" borderId="10" xfId="58" applyFont="1" applyBorder="1" applyAlignment="1">
      <alignment horizontal="center" vertical="center" wrapText="1"/>
    </xf>
    <xf numFmtId="165" fontId="51" fillId="0" borderId="10" xfId="58" applyFont="1" applyBorder="1" applyAlignment="1">
      <alignment horizontal="center" vertical="center" wrapText="1"/>
    </xf>
    <xf numFmtId="165" fontId="64" fillId="0" borderId="10" xfId="58" applyFont="1" applyBorder="1" applyAlignment="1">
      <alignment horizontal="center" vertical="center" wrapText="1"/>
    </xf>
    <xf numFmtId="165" fontId="52" fillId="0" borderId="10" xfId="58" applyFont="1" applyBorder="1" applyAlignment="1">
      <alignment horizontal="center" vertical="center" wrapText="1"/>
    </xf>
    <xf numFmtId="165" fontId="52" fillId="0" borderId="10" xfId="58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53" fillId="0" borderId="0" xfId="0" applyFont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165" fontId="0" fillId="0" borderId="0" xfId="0" applyNumberFormat="1" applyBorder="1" applyAlignment="1">
      <alignment/>
    </xf>
    <xf numFmtId="165" fontId="54" fillId="0" borderId="10" xfId="0" applyNumberFormat="1" applyFont="1" applyBorder="1" applyAlignment="1">
      <alignment horizontal="center" vertical="center" wrapText="1"/>
    </xf>
    <xf numFmtId="165" fontId="53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65" fontId="16" fillId="0" borderId="0" xfId="58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5" fontId="11" fillId="0" borderId="0" xfId="58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165" fontId="51" fillId="0" borderId="0" xfId="58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165" fontId="64" fillId="0" borderId="0" xfId="58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165" fontId="53" fillId="0" borderId="0" xfId="58" applyFont="1" applyBorder="1" applyAlignment="1">
      <alignment horizontal="center" vertical="center" wrapText="1"/>
    </xf>
    <xf numFmtId="165" fontId="54" fillId="0" borderId="0" xfId="58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vertical="center" wrapText="1"/>
    </xf>
    <xf numFmtId="1" fontId="53" fillId="0" borderId="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51" fillId="0" borderId="0" xfId="0" applyNumberFormat="1" applyFont="1" applyBorder="1" applyAlignment="1">
      <alignment horizontal="center" vertical="center"/>
    </xf>
    <xf numFmtId="165" fontId="13" fillId="0" borderId="0" xfId="58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/>
    </xf>
    <xf numFmtId="165" fontId="52" fillId="0" borderId="0" xfId="58" applyFont="1" applyBorder="1" applyAlignment="1">
      <alignment horizontal="center" vertical="center" wrapText="1"/>
    </xf>
    <xf numFmtId="165" fontId="53" fillId="0" borderId="0" xfId="0" applyNumberFormat="1" applyFont="1" applyBorder="1" applyAlignment="1">
      <alignment horizontal="center" vertical="center" wrapText="1"/>
    </xf>
    <xf numFmtId="165" fontId="52" fillId="0" borderId="0" xfId="58" applyFont="1" applyFill="1" applyBorder="1" applyAlignment="1">
      <alignment horizontal="center" vertical="center" wrapText="1"/>
    </xf>
    <xf numFmtId="165" fontId="54" fillId="0" borderId="0" xfId="0" applyNumberFormat="1" applyFont="1" applyBorder="1" applyAlignment="1">
      <alignment horizontal="center" vertical="center" wrapText="1"/>
    </xf>
    <xf numFmtId="165" fontId="60" fillId="0" borderId="0" xfId="58" applyFont="1" applyFill="1" applyBorder="1" applyAlignment="1">
      <alignment horizontal="right" vertical="center" wrapText="1"/>
    </xf>
    <xf numFmtId="165" fontId="60" fillId="0" borderId="10" xfId="58" applyFont="1" applyFill="1" applyBorder="1" applyAlignment="1">
      <alignment horizontal="center" vertical="center" wrapText="1"/>
    </xf>
    <xf numFmtId="165" fontId="60" fillId="0" borderId="10" xfId="58" applyFont="1" applyBorder="1" applyAlignment="1">
      <alignment horizontal="center" vertical="center" wrapText="1"/>
    </xf>
    <xf numFmtId="165" fontId="60" fillId="0" borderId="10" xfId="58" applyFont="1" applyBorder="1" applyAlignment="1">
      <alignment horizontal="right" vertical="center" wrapText="1"/>
    </xf>
    <xf numFmtId="165" fontId="52" fillId="0" borderId="10" xfId="58" applyFont="1" applyBorder="1" applyAlignment="1">
      <alignment horizontal="right" vertical="center" wrapText="1"/>
    </xf>
    <xf numFmtId="165" fontId="60" fillId="0" borderId="10" xfId="58" applyFont="1" applyBorder="1" applyAlignment="1">
      <alignment horizontal="center"/>
    </xf>
    <xf numFmtId="165" fontId="52" fillId="0" borderId="10" xfId="58" applyFont="1" applyBorder="1" applyAlignment="1">
      <alignment horizontal="right"/>
    </xf>
    <xf numFmtId="164" fontId="52" fillId="0" borderId="10" xfId="58" applyNumberFormat="1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165" fontId="52" fillId="0" borderId="0" xfId="58" applyFont="1" applyFill="1" applyBorder="1" applyAlignment="1">
      <alignment horizontal="right" vertical="center" wrapText="1"/>
    </xf>
    <xf numFmtId="165" fontId="60" fillId="0" borderId="0" xfId="58" applyFont="1" applyFill="1" applyBorder="1" applyAlignment="1">
      <alignment horizontal="center" vertical="center" wrapText="1"/>
    </xf>
    <xf numFmtId="165" fontId="60" fillId="0" borderId="0" xfId="58" applyFont="1" applyBorder="1" applyAlignment="1">
      <alignment horizontal="center" vertical="center" wrapText="1"/>
    </xf>
    <xf numFmtId="165" fontId="60" fillId="0" borderId="0" xfId="58" applyFont="1" applyBorder="1" applyAlignment="1">
      <alignment horizontal="right" vertical="center" wrapText="1"/>
    </xf>
    <xf numFmtId="165" fontId="52" fillId="0" borderId="0" xfId="58" applyFont="1" applyBorder="1" applyAlignment="1">
      <alignment horizontal="right" vertical="center" wrapText="1"/>
    </xf>
    <xf numFmtId="164" fontId="52" fillId="0" borderId="0" xfId="58" applyNumberFormat="1" applyFont="1" applyBorder="1" applyAlignment="1">
      <alignment horizontal="right" vertical="center" wrapText="1"/>
    </xf>
    <xf numFmtId="165" fontId="60" fillId="0" borderId="0" xfId="58" applyFont="1" applyBorder="1" applyAlignment="1">
      <alignment horizontal="center"/>
    </xf>
    <xf numFmtId="165" fontId="52" fillId="0" borderId="0" xfId="58" applyFont="1" applyBorder="1" applyAlignment="1">
      <alignment horizontal="right"/>
    </xf>
    <xf numFmtId="165" fontId="52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/>
    </xf>
    <xf numFmtId="165" fontId="52" fillId="0" borderId="10" xfId="58" applyFont="1" applyFill="1" applyBorder="1" applyAlignment="1">
      <alignment horizontal="right" vertical="center" wrapText="1"/>
    </xf>
    <xf numFmtId="165" fontId="60" fillId="0" borderId="10" xfId="58" applyFont="1" applyFill="1" applyBorder="1" applyAlignment="1">
      <alignment horizontal="right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 wrapText="1"/>
    </xf>
    <xf numFmtId="49" fontId="53" fillId="0" borderId="13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49" fontId="56" fillId="0" borderId="14" xfId="0" applyNumberFormat="1" applyFont="1" applyBorder="1" applyAlignment="1">
      <alignment horizontal="center" vertical="center" wrapText="1"/>
    </xf>
    <xf numFmtId="49" fontId="56" fillId="0" borderId="15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0" fillId="0" borderId="0" xfId="0" applyNumberFormat="1" applyFont="1" applyAlignment="1">
      <alignment horizontal="right"/>
    </xf>
    <xf numFmtId="49" fontId="52" fillId="0" borderId="13" xfId="0" applyNumberFormat="1" applyFont="1" applyBorder="1" applyAlignment="1">
      <alignment horizontal="right" vertical="center"/>
    </xf>
    <xf numFmtId="49" fontId="52" fillId="0" borderId="14" xfId="0" applyNumberFormat="1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62" fillId="0" borderId="0" xfId="0" applyNumberFormat="1" applyFont="1" applyAlignment="1">
      <alignment horizontal="right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 wrapText="1"/>
    </xf>
    <xf numFmtId="49" fontId="51" fillId="0" borderId="13" xfId="0" applyNumberFormat="1" applyFont="1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56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1" width="7.7109375" style="3" customWidth="1"/>
    <col min="2" max="2" width="65.8515625" style="0" customWidth="1"/>
    <col min="3" max="3" width="14.00390625" style="0" customWidth="1"/>
    <col min="4" max="4" width="15.421875" style="0" customWidth="1"/>
    <col min="5" max="5" width="11.8515625" style="0" customWidth="1"/>
    <col min="6" max="6" width="11.140625" style="0" customWidth="1"/>
    <col min="11" max="11" width="12.140625" style="0" bestFit="1" customWidth="1"/>
    <col min="12" max="12" width="11.00390625" style="0" bestFit="1" customWidth="1"/>
  </cols>
  <sheetData>
    <row r="4" spans="1:4" ht="15">
      <c r="A4" s="127" t="s">
        <v>81</v>
      </c>
      <c r="B4" s="127"/>
      <c r="C4" s="127"/>
      <c r="D4" s="127"/>
    </row>
    <row r="5" spans="1:4" ht="15.75">
      <c r="A5" s="124" t="s">
        <v>88</v>
      </c>
      <c r="B5" s="124"/>
      <c r="C5" s="124"/>
      <c r="D5" s="124"/>
    </row>
    <row r="6" spans="1:4" ht="30" customHeight="1">
      <c r="A6" s="125" t="s">
        <v>0</v>
      </c>
      <c r="B6" s="125"/>
      <c r="C6" s="125"/>
      <c r="D6" s="125"/>
    </row>
    <row r="7" spans="1:4" ht="10.5" customHeight="1">
      <c r="A7" s="126"/>
      <c r="B7" s="126"/>
      <c r="C7" s="126"/>
      <c r="D7" s="126"/>
    </row>
    <row r="8" spans="1:4" ht="24" customHeight="1">
      <c r="A8" s="128" t="s">
        <v>1</v>
      </c>
      <c r="B8" s="130" t="s">
        <v>2</v>
      </c>
      <c r="C8" s="122" t="s">
        <v>3</v>
      </c>
      <c r="D8" s="123"/>
    </row>
    <row r="9" spans="1:4" ht="54" customHeight="1">
      <c r="A9" s="129"/>
      <c r="B9" s="131"/>
      <c r="C9" s="15" t="s">
        <v>4</v>
      </c>
      <c r="D9" s="15" t="s">
        <v>5</v>
      </c>
    </row>
    <row r="10" spans="1:4" ht="15">
      <c r="A10" s="16" t="s">
        <v>44</v>
      </c>
      <c r="B10" s="17">
        <v>2</v>
      </c>
      <c r="C10" s="17">
        <v>3</v>
      </c>
      <c r="D10" s="17">
        <v>4</v>
      </c>
    </row>
    <row r="11" spans="1:12" ht="15" customHeight="1">
      <c r="A11" s="24" t="s">
        <v>44</v>
      </c>
      <c r="B11" s="26" t="s">
        <v>6</v>
      </c>
      <c r="C11" s="118">
        <v>62928.99</v>
      </c>
      <c r="D11" s="118">
        <f>SUM(D12,D19,D20,D23)</f>
        <v>1405.0905888888665</v>
      </c>
      <c r="E11" s="95"/>
      <c r="F11" s="95"/>
      <c r="G11" s="75"/>
      <c r="H11" s="76"/>
      <c r="I11" s="109"/>
      <c r="J11" s="78"/>
      <c r="K11" s="96"/>
      <c r="L11" s="96"/>
    </row>
    <row r="12" spans="1:12" ht="15" customHeight="1">
      <c r="A12" s="24" t="s">
        <v>45</v>
      </c>
      <c r="B12" s="26" t="s">
        <v>7</v>
      </c>
      <c r="C12" s="119">
        <f>D12*C46/1000</f>
        <v>52895.939042499995</v>
      </c>
      <c r="D12" s="118">
        <f>SUM(D13,D14,D17,D18)</f>
        <v>1181.0701460486375</v>
      </c>
      <c r="E12" s="97"/>
      <c r="F12" s="97"/>
      <c r="G12" s="79"/>
      <c r="H12" s="80"/>
      <c r="I12" s="81"/>
      <c r="J12" s="81"/>
      <c r="K12" s="96"/>
      <c r="L12" s="96"/>
    </row>
    <row r="13" spans="1:12" ht="29.25" customHeight="1">
      <c r="A13" s="27" t="s">
        <v>46</v>
      </c>
      <c r="B13" s="26" t="s">
        <v>8</v>
      </c>
      <c r="C13" s="118">
        <f>D13*C46/1000</f>
        <v>49725.0518415</v>
      </c>
      <c r="D13" s="118">
        <v>1110.27</v>
      </c>
      <c r="E13" s="99"/>
      <c r="F13" s="110"/>
      <c r="G13" s="79"/>
      <c r="H13" s="80"/>
      <c r="I13" s="81"/>
      <c r="J13" s="81"/>
      <c r="K13" s="96"/>
      <c r="L13" s="96"/>
    </row>
    <row r="14" spans="1:12" ht="15" customHeight="1">
      <c r="A14" s="27" t="s">
        <v>47</v>
      </c>
      <c r="B14" s="28" t="s">
        <v>9</v>
      </c>
      <c r="C14" s="118">
        <v>2922.3204855</v>
      </c>
      <c r="D14" s="118">
        <v>65.2501032231847</v>
      </c>
      <c r="E14" s="111"/>
      <c r="F14" s="101"/>
      <c r="G14" s="82"/>
      <c r="H14" s="83"/>
      <c r="I14" s="84"/>
      <c r="J14" s="84"/>
      <c r="K14" s="96"/>
      <c r="L14" s="96"/>
    </row>
    <row r="15" spans="1:12" ht="32.25" customHeight="1">
      <c r="A15" s="24" t="s">
        <v>48</v>
      </c>
      <c r="B15" s="26" t="s">
        <v>10</v>
      </c>
      <c r="C15" s="118">
        <v>0</v>
      </c>
      <c r="D15" s="118">
        <v>0</v>
      </c>
      <c r="E15" s="99"/>
      <c r="F15" s="110"/>
      <c r="G15" s="79"/>
      <c r="H15" s="80"/>
      <c r="I15" s="81"/>
      <c r="J15" s="81"/>
      <c r="K15" s="96"/>
      <c r="L15" s="96"/>
    </row>
    <row r="16" spans="1:12" ht="30.75" customHeight="1">
      <c r="A16" s="27" t="s">
        <v>11</v>
      </c>
      <c r="B16" s="28" t="s">
        <v>12</v>
      </c>
      <c r="C16" s="118">
        <v>0</v>
      </c>
      <c r="D16" s="118">
        <v>0</v>
      </c>
      <c r="E16" s="111"/>
      <c r="F16" s="101"/>
      <c r="G16" s="82"/>
      <c r="H16" s="83"/>
      <c r="I16" s="84"/>
      <c r="J16" s="84"/>
      <c r="K16" s="96"/>
      <c r="L16" s="96"/>
    </row>
    <row r="17" spans="1:12" ht="15" customHeight="1">
      <c r="A17" s="27" t="s">
        <v>49</v>
      </c>
      <c r="B17" s="28" t="s">
        <v>16</v>
      </c>
      <c r="C17" s="118">
        <v>110.78671549999999</v>
      </c>
      <c r="D17" s="118">
        <v>2.473665930208802</v>
      </c>
      <c r="E17" s="111"/>
      <c r="F17" s="101"/>
      <c r="G17" s="82"/>
      <c r="H17" s="83"/>
      <c r="I17" s="84"/>
      <c r="J17" s="84"/>
      <c r="K17" s="96"/>
      <c r="L17" s="96"/>
    </row>
    <row r="18" spans="1:12" ht="15" customHeight="1">
      <c r="A18" s="27" t="s">
        <v>50</v>
      </c>
      <c r="B18" s="28" t="s">
        <v>17</v>
      </c>
      <c r="C18" s="118">
        <v>137.78000000000003</v>
      </c>
      <c r="D18" s="118">
        <v>3.0763768952439863</v>
      </c>
      <c r="E18" s="111"/>
      <c r="F18" s="101"/>
      <c r="G18" s="82"/>
      <c r="H18" s="83"/>
      <c r="I18" s="84"/>
      <c r="J18" s="84"/>
      <c r="K18" s="96"/>
      <c r="L18" s="96"/>
    </row>
    <row r="19" spans="1:12" ht="24.75" customHeight="1">
      <c r="A19" s="24" t="s">
        <v>52</v>
      </c>
      <c r="B19" s="26" t="s">
        <v>18</v>
      </c>
      <c r="C19" s="118">
        <f>D19*C46/1000</f>
        <v>5240.014649999999</v>
      </c>
      <c r="D19" s="118">
        <v>117</v>
      </c>
      <c r="E19" s="99"/>
      <c r="F19" s="110"/>
      <c r="G19" s="79"/>
      <c r="H19" s="80"/>
      <c r="I19" s="98"/>
      <c r="J19" s="85"/>
      <c r="K19" s="96"/>
      <c r="L19" s="96"/>
    </row>
    <row r="20" spans="1:12" ht="15" customHeight="1">
      <c r="A20" s="24" t="s">
        <v>53</v>
      </c>
      <c r="B20" s="26" t="s">
        <v>19</v>
      </c>
      <c r="C20" s="118">
        <f>C21+C22</f>
        <v>1142.5550574999997</v>
      </c>
      <c r="D20" s="118">
        <f>D21+D22</f>
        <v>25.511181618547575</v>
      </c>
      <c r="E20" s="99"/>
      <c r="F20" s="99"/>
      <c r="G20" s="79"/>
      <c r="H20" s="80"/>
      <c r="I20" s="98"/>
      <c r="J20" s="85"/>
      <c r="K20" s="96"/>
      <c r="L20" s="96"/>
    </row>
    <row r="21" spans="1:12" ht="15" customHeight="1">
      <c r="A21" s="27" t="s">
        <v>54</v>
      </c>
      <c r="B21" s="28" t="s">
        <v>20</v>
      </c>
      <c r="C21" s="118">
        <v>806.6566824999999</v>
      </c>
      <c r="D21" s="118">
        <v>18.011181618547575</v>
      </c>
      <c r="E21" s="111"/>
      <c r="F21" s="101"/>
      <c r="G21" s="82"/>
      <c r="H21" s="83"/>
      <c r="I21" s="100"/>
      <c r="J21" s="86"/>
      <c r="K21" s="96"/>
      <c r="L21" s="96"/>
    </row>
    <row r="22" spans="1:12" ht="15" customHeight="1">
      <c r="A22" s="27" t="s">
        <v>55</v>
      </c>
      <c r="B22" s="28" t="s">
        <v>21</v>
      </c>
      <c r="C22" s="118">
        <f>D22*C46/1000</f>
        <v>335.898375</v>
      </c>
      <c r="D22" s="118">
        <v>7.5</v>
      </c>
      <c r="E22" s="111"/>
      <c r="F22" s="101"/>
      <c r="G22" s="82"/>
      <c r="H22" s="83"/>
      <c r="I22" s="100"/>
      <c r="J22" s="86"/>
      <c r="K22" s="96"/>
      <c r="L22" s="96"/>
    </row>
    <row r="23" spans="1:12" ht="15" customHeight="1">
      <c r="A23" s="24" t="s">
        <v>56</v>
      </c>
      <c r="B23" s="26" t="s">
        <v>22</v>
      </c>
      <c r="C23" s="118">
        <v>3650.5093500000003</v>
      </c>
      <c r="D23" s="118">
        <v>81.5092612216814</v>
      </c>
      <c r="E23" s="99"/>
      <c r="F23" s="99"/>
      <c r="G23" s="79"/>
      <c r="H23" s="80"/>
      <c r="I23" s="98"/>
      <c r="J23" s="85"/>
      <c r="K23" s="96"/>
      <c r="L23" s="96"/>
    </row>
    <row r="24" spans="1:12" ht="18" customHeight="1">
      <c r="A24" s="27" t="s">
        <v>57</v>
      </c>
      <c r="B24" s="28" t="s">
        <v>23</v>
      </c>
      <c r="C24" s="118">
        <v>3321.11</v>
      </c>
      <c r="D24" s="118">
        <v>74.15436796727336</v>
      </c>
      <c r="E24" s="111"/>
      <c r="F24" s="101"/>
      <c r="G24" s="82"/>
      <c r="H24" s="83"/>
      <c r="I24" s="100"/>
      <c r="J24" s="86"/>
      <c r="K24" s="96"/>
      <c r="L24" s="96"/>
    </row>
    <row r="25" spans="1:12" ht="15" customHeight="1">
      <c r="A25" s="27" t="s">
        <v>58</v>
      </c>
      <c r="B25" s="28" t="s">
        <v>24</v>
      </c>
      <c r="C25" s="118">
        <v>329.39934999999997</v>
      </c>
      <c r="D25" s="118">
        <v>7.36</v>
      </c>
      <c r="E25" s="111"/>
      <c r="F25" s="101"/>
      <c r="G25" s="82"/>
      <c r="H25" s="83"/>
      <c r="I25" s="100"/>
      <c r="J25" s="86"/>
      <c r="K25" s="96"/>
      <c r="L25" s="96"/>
    </row>
    <row r="26" spans="1:12" ht="15" customHeight="1">
      <c r="A26" s="24" t="s">
        <v>59</v>
      </c>
      <c r="B26" s="26" t="s">
        <v>25</v>
      </c>
      <c r="C26" s="118">
        <v>1821.5346235</v>
      </c>
      <c r="D26" s="118">
        <v>40.67</v>
      </c>
      <c r="E26" s="99"/>
      <c r="F26" s="99"/>
      <c r="G26" s="79"/>
      <c r="H26" s="80"/>
      <c r="I26" s="98"/>
      <c r="J26" s="85"/>
      <c r="K26" s="96"/>
      <c r="L26" s="96"/>
    </row>
    <row r="27" spans="1:12" ht="20.25" customHeight="1">
      <c r="A27" s="27" t="s">
        <v>60</v>
      </c>
      <c r="B27" s="28" t="s">
        <v>23</v>
      </c>
      <c r="C27" s="118">
        <v>1705.92</v>
      </c>
      <c r="D27" s="118">
        <v>38.09010222470774</v>
      </c>
      <c r="E27" s="111"/>
      <c r="F27" s="101"/>
      <c r="G27" s="82"/>
      <c r="H27" s="83"/>
      <c r="I27" s="100"/>
      <c r="J27" s="86"/>
      <c r="K27" s="96"/>
      <c r="L27" s="96"/>
    </row>
    <row r="28" spans="1:12" ht="15" customHeight="1">
      <c r="A28" s="27" t="s">
        <v>61</v>
      </c>
      <c r="B28" s="28" t="s">
        <v>24</v>
      </c>
      <c r="C28" s="118">
        <v>115.61462350000001</v>
      </c>
      <c r="D28" s="118">
        <v>2.581464795657546</v>
      </c>
      <c r="E28" s="112"/>
      <c r="F28" s="113"/>
      <c r="G28" s="82"/>
      <c r="H28" s="83"/>
      <c r="I28" s="100"/>
      <c r="J28" s="86"/>
      <c r="K28" s="96"/>
      <c r="L28" s="96"/>
    </row>
    <row r="29" spans="1:12" ht="15" customHeight="1">
      <c r="A29" s="24" t="s">
        <v>62</v>
      </c>
      <c r="B29" s="26" t="s">
        <v>26</v>
      </c>
      <c r="C29" s="118">
        <f>C30+C31</f>
        <v>47.025772499999995</v>
      </c>
      <c r="D29" s="118">
        <f>D30+D31</f>
        <v>1.05</v>
      </c>
      <c r="E29" s="97"/>
      <c r="F29" s="114"/>
      <c r="G29" s="79"/>
      <c r="H29" s="80"/>
      <c r="I29" s="81"/>
      <c r="J29" s="85"/>
      <c r="K29" s="96"/>
      <c r="L29" s="96"/>
    </row>
    <row r="30" spans="1:12" ht="19.5" customHeight="1">
      <c r="A30" s="24" t="s">
        <v>63</v>
      </c>
      <c r="B30" s="28" t="s">
        <v>23</v>
      </c>
      <c r="C30" s="118">
        <f>D30*C46/1000</f>
        <v>44.786449999999995</v>
      </c>
      <c r="D30" s="118">
        <v>1</v>
      </c>
      <c r="E30" s="97"/>
      <c r="F30" s="114"/>
      <c r="G30" s="79"/>
      <c r="H30" s="80"/>
      <c r="I30" s="81"/>
      <c r="J30" s="85"/>
      <c r="K30" s="96"/>
      <c r="L30" s="96"/>
    </row>
    <row r="31" spans="1:12" ht="15" customHeight="1">
      <c r="A31" s="24" t="s">
        <v>64</v>
      </c>
      <c r="B31" s="28" t="s">
        <v>24</v>
      </c>
      <c r="C31" s="118">
        <f>D31*C46/1000</f>
        <v>2.2393224999999997</v>
      </c>
      <c r="D31" s="118">
        <v>0.05</v>
      </c>
      <c r="E31" s="97"/>
      <c r="F31" s="114"/>
      <c r="G31" s="79"/>
      <c r="H31" s="80"/>
      <c r="I31" s="81"/>
      <c r="J31" s="85"/>
      <c r="K31" s="96"/>
      <c r="L31" s="96"/>
    </row>
    <row r="32" spans="1:12" ht="15" customHeight="1">
      <c r="A32" s="24" t="s">
        <v>65</v>
      </c>
      <c r="B32" s="26" t="s">
        <v>27</v>
      </c>
      <c r="C32" s="118">
        <v>0</v>
      </c>
      <c r="D32" s="118">
        <v>0</v>
      </c>
      <c r="E32" s="97"/>
      <c r="F32" s="114"/>
      <c r="G32" s="79"/>
      <c r="H32" s="80"/>
      <c r="I32" s="81"/>
      <c r="J32" s="81"/>
      <c r="K32" s="96"/>
      <c r="L32" s="96"/>
    </row>
    <row r="33" spans="1:12" ht="15" customHeight="1">
      <c r="A33" s="24" t="s">
        <v>66</v>
      </c>
      <c r="B33" s="26" t="s">
        <v>28</v>
      </c>
      <c r="C33" s="118">
        <f>C11+C26+C29</f>
        <v>64797.550396</v>
      </c>
      <c r="D33" s="118">
        <f>SUM(,D11,D26,D29)</f>
        <v>1446.8105888888665</v>
      </c>
      <c r="E33" s="97"/>
      <c r="F33" s="114"/>
      <c r="G33" s="79"/>
      <c r="H33" s="80"/>
      <c r="I33" s="98"/>
      <c r="J33" s="85"/>
      <c r="K33" s="96"/>
      <c r="L33" s="96"/>
    </row>
    <row r="34" spans="1:12" ht="15" customHeight="1">
      <c r="A34" s="24" t="s">
        <v>67</v>
      </c>
      <c r="B34" s="26" t="s">
        <v>29</v>
      </c>
      <c r="C34" s="118">
        <v>0</v>
      </c>
      <c r="D34" s="118">
        <v>0</v>
      </c>
      <c r="E34" s="97"/>
      <c r="F34" s="114"/>
      <c r="G34" s="79"/>
      <c r="H34" s="80"/>
      <c r="I34" s="81"/>
      <c r="J34" s="81"/>
      <c r="K34" s="96"/>
      <c r="L34" s="96"/>
    </row>
    <row r="35" spans="1:12" ht="15" customHeight="1">
      <c r="A35" s="24" t="s">
        <v>68</v>
      </c>
      <c r="B35" s="26" t="s">
        <v>30</v>
      </c>
      <c r="C35" s="118">
        <v>0</v>
      </c>
      <c r="D35" s="118">
        <v>0</v>
      </c>
      <c r="E35" s="97"/>
      <c r="F35" s="114"/>
      <c r="G35" s="79"/>
      <c r="H35" s="80"/>
      <c r="I35" s="81"/>
      <c r="J35" s="81"/>
      <c r="K35" s="96"/>
      <c r="L35" s="96"/>
    </row>
    <row r="36" spans="1:12" ht="15" customHeight="1">
      <c r="A36" s="27" t="s">
        <v>69</v>
      </c>
      <c r="B36" s="28" t="s">
        <v>31</v>
      </c>
      <c r="C36" s="118">
        <v>0</v>
      </c>
      <c r="D36" s="118">
        <v>0</v>
      </c>
      <c r="E36" s="112"/>
      <c r="F36" s="113"/>
      <c r="G36" s="82"/>
      <c r="H36" s="83"/>
      <c r="I36" s="84"/>
      <c r="J36" s="84"/>
      <c r="K36" s="96"/>
      <c r="L36" s="96"/>
    </row>
    <row r="37" spans="1:12" ht="15" customHeight="1">
      <c r="A37" s="27" t="s">
        <v>70</v>
      </c>
      <c r="B37" s="28" t="s">
        <v>32</v>
      </c>
      <c r="C37" s="118">
        <v>0</v>
      </c>
      <c r="D37" s="118">
        <v>0</v>
      </c>
      <c r="E37" s="112"/>
      <c r="F37" s="113"/>
      <c r="G37" s="82"/>
      <c r="H37" s="83"/>
      <c r="I37" s="84"/>
      <c r="J37" s="84"/>
      <c r="K37" s="96"/>
      <c r="L37" s="96"/>
    </row>
    <row r="38" spans="1:12" ht="15" customHeight="1">
      <c r="A38" s="27" t="s">
        <v>71</v>
      </c>
      <c r="B38" s="28" t="s">
        <v>33</v>
      </c>
      <c r="C38" s="118">
        <v>0</v>
      </c>
      <c r="D38" s="118">
        <v>0</v>
      </c>
      <c r="E38" s="112"/>
      <c r="F38" s="113"/>
      <c r="G38" s="82"/>
      <c r="H38" s="83"/>
      <c r="I38" s="84"/>
      <c r="J38" s="84"/>
      <c r="K38" s="96"/>
      <c r="L38" s="96"/>
    </row>
    <row r="39" spans="1:12" ht="19.5" customHeight="1">
      <c r="A39" s="27" t="s">
        <v>72</v>
      </c>
      <c r="B39" s="28" t="s">
        <v>34</v>
      </c>
      <c r="C39" s="118">
        <v>0</v>
      </c>
      <c r="D39" s="118">
        <v>0</v>
      </c>
      <c r="E39" s="112"/>
      <c r="F39" s="113"/>
      <c r="G39" s="82"/>
      <c r="H39" s="83"/>
      <c r="I39" s="84"/>
      <c r="J39" s="84"/>
      <c r="K39" s="96"/>
      <c r="L39" s="96"/>
    </row>
    <row r="40" spans="1:12" ht="15" customHeight="1">
      <c r="A40" s="24" t="s">
        <v>73</v>
      </c>
      <c r="B40" s="26" t="s">
        <v>35</v>
      </c>
      <c r="C40" s="118">
        <f>C33</f>
        <v>64797.550396</v>
      </c>
      <c r="D40" s="118">
        <v>1446.81</v>
      </c>
      <c r="E40" s="97"/>
      <c r="F40" s="114"/>
      <c r="G40" s="79"/>
      <c r="H40" s="80"/>
      <c r="I40" s="81"/>
      <c r="J40" s="85"/>
      <c r="K40" s="96"/>
      <c r="L40" s="96"/>
    </row>
    <row r="41" spans="1:12" ht="15" customHeight="1">
      <c r="A41" s="24" t="s">
        <v>74</v>
      </c>
      <c r="B41" s="26" t="s">
        <v>36</v>
      </c>
      <c r="C41" s="118"/>
      <c r="D41" s="118">
        <v>1446.81</v>
      </c>
      <c r="E41" s="112"/>
      <c r="F41" s="114"/>
      <c r="G41" s="82"/>
      <c r="H41" s="80"/>
      <c r="I41" s="87"/>
      <c r="J41" s="85"/>
      <c r="K41" s="96"/>
      <c r="L41" s="96"/>
    </row>
    <row r="42" spans="1:12" ht="15" customHeight="1">
      <c r="A42" s="24" t="s">
        <v>75</v>
      </c>
      <c r="B42" s="26" t="s">
        <v>37</v>
      </c>
      <c r="C42" s="118"/>
      <c r="D42" s="118">
        <v>1110.27</v>
      </c>
      <c r="E42" s="112"/>
      <c r="F42" s="114"/>
      <c r="G42" s="82"/>
      <c r="H42" s="80"/>
      <c r="I42" s="87"/>
      <c r="J42" s="81"/>
      <c r="K42" s="96"/>
      <c r="L42" s="96"/>
    </row>
    <row r="43" spans="1:12" ht="15" customHeight="1">
      <c r="A43" s="24" t="s">
        <v>76</v>
      </c>
      <c r="B43" s="26" t="s">
        <v>38</v>
      </c>
      <c r="C43" s="118"/>
      <c r="D43" s="118">
        <v>336.5350151552538</v>
      </c>
      <c r="E43" s="112"/>
      <c r="F43" s="114"/>
      <c r="G43" s="82"/>
      <c r="H43" s="80"/>
      <c r="I43" s="87"/>
      <c r="J43" s="85"/>
      <c r="K43" s="96"/>
      <c r="L43" s="96"/>
    </row>
    <row r="44" spans="1:12" ht="15" customHeight="1">
      <c r="A44" s="24" t="s">
        <v>77</v>
      </c>
      <c r="B44" s="26" t="s">
        <v>39</v>
      </c>
      <c r="C44" s="118"/>
      <c r="D44" s="118">
        <f>D42/D41*100</f>
        <v>76.73917100379455</v>
      </c>
      <c r="E44" s="112"/>
      <c r="F44" s="115"/>
      <c r="G44" s="82"/>
      <c r="H44" s="88"/>
      <c r="I44" s="87"/>
      <c r="J44" s="89"/>
      <c r="K44" s="96"/>
      <c r="L44" s="96"/>
    </row>
    <row r="45" spans="1:12" ht="15" customHeight="1">
      <c r="A45" s="24" t="s">
        <v>78</v>
      </c>
      <c r="B45" s="26" t="s">
        <v>40</v>
      </c>
      <c r="C45" s="118"/>
      <c r="D45" s="118">
        <v>23.26</v>
      </c>
      <c r="E45" s="112"/>
      <c r="F45" s="115"/>
      <c r="G45" s="82"/>
      <c r="H45" s="88"/>
      <c r="I45" s="87"/>
      <c r="J45" s="89"/>
      <c r="K45" s="96"/>
      <c r="L45" s="96"/>
    </row>
    <row r="46" spans="1:12" ht="20.25" customHeight="1">
      <c r="A46" s="24" t="s">
        <v>79</v>
      </c>
      <c r="B46" s="26" t="s">
        <v>41</v>
      </c>
      <c r="C46" s="118">
        <v>44786.45</v>
      </c>
      <c r="D46" s="118">
        <v>0</v>
      </c>
      <c r="E46" s="97"/>
      <c r="F46" s="113"/>
      <c r="G46" s="79"/>
      <c r="H46" s="90"/>
      <c r="I46" s="81"/>
      <c r="J46" s="87"/>
      <c r="K46" s="96"/>
      <c r="L46" s="96"/>
    </row>
    <row r="47" spans="1:12" ht="15" customHeight="1">
      <c r="A47" s="24" t="s">
        <v>80</v>
      </c>
      <c r="B47" s="26" t="s">
        <v>42</v>
      </c>
      <c r="C47" s="118">
        <v>0</v>
      </c>
      <c r="D47" s="118">
        <v>0</v>
      </c>
      <c r="E47" s="97"/>
      <c r="F47" s="114"/>
      <c r="G47" s="79"/>
      <c r="H47" s="79"/>
      <c r="I47" s="81"/>
      <c r="J47" s="81"/>
      <c r="K47" s="96"/>
      <c r="L47" s="96"/>
    </row>
    <row r="48" spans="1:12" ht="15.75">
      <c r="A48" s="29" t="s">
        <v>84</v>
      </c>
      <c r="B48" s="26" t="s">
        <v>85</v>
      </c>
      <c r="C48" s="118"/>
      <c r="D48" s="118">
        <v>1736.17</v>
      </c>
      <c r="E48" s="116"/>
      <c r="F48" s="117"/>
      <c r="G48" s="91"/>
      <c r="H48" s="92"/>
      <c r="I48" s="93"/>
      <c r="J48" s="94"/>
      <c r="K48" s="96"/>
      <c r="L48" s="96"/>
    </row>
    <row r="49" spans="1:4" ht="15">
      <c r="A49" s="69"/>
      <c r="B49" s="70"/>
      <c r="C49" s="30"/>
      <c r="D49" s="71"/>
    </row>
    <row r="50" ht="15">
      <c r="B50" s="51"/>
    </row>
    <row r="51" spans="1:2" ht="15">
      <c r="A51" s="2"/>
      <c r="B51" s="68"/>
    </row>
    <row r="52" spans="1:2" ht="15">
      <c r="A52" s="2"/>
      <c r="B52" s="52"/>
    </row>
    <row r="54" ht="15.75">
      <c r="A54" s="4"/>
    </row>
    <row r="56" spans="1:2" ht="15.75">
      <c r="A56" s="4"/>
      <c r="B56" s="33"/>
    </row>
  </sheetData>
  <sheetProtection/>
  <mergeCells count="7">
    <mergeCell ref="C8:D8"/>
    <mergeCell ref="A5:D5"/>
    <mergeCell ref="A6:D6"/>
    <mergeCell ref="A7:D7"/>
    <mergeCell ref="A4:D4"/>
    <mergeCell ref="A8:A9"/>
    <mergeCell ref="B8:B9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="110" zoomScaleNormal="110" zoomScalePageLayoutView="0" workbookViewId="0" topLeftCell="A31">
      <selection activeCell="D44" sqref="D44"/>
    </sheetView>
  </sheetViews>
  <sheetFormatPr defaultColWidth="9.140625" defaultRowHeight="15"/>
  <cols>
    <col min="1" max="1" width="7.7109375" style="3" customWidth="1"/>
    <col min="2" max="2" width="57.421875" style="0" customWidth="1"/>
    <col min="3" max="3" width="19.140625" style="0" customWidth="1"/>
    <col min="4" max="4" width="18.421875" style="0" customWidth="1"/>
    <col min="5" max="5" width="11.8515625" style="0" bestFit="1" customWidth="1"/>
    <col min="10" max="10" width="10.421875" style="0" bestFit="1" customWidth="1"/>
  </cols>
  <sheetData>
    <row r="1" ht="8.25" customHeight="1">
      <c r="A1" s="4"/>
    </row>
    <row r="2" ht="15" hidden="1"/>
    <row r="3" spans="1:4" ht="15.75">
      <c r="A3" s="134" t="s">
        <v>82</v>
      </c>
      <c r="B3" s="134"/>
      <c r="C3" s="134"/>
      <c r="D3" s="134"/>
    </row>
    <row r="4" spans="1:4" ht="15.75">
      <c r="A4" s="124" t="s">
        <v>89</v>
      </c>
      <c r="B4" s="124"/>
      <c r="C4" s="124"/>
      <c r="D4" s="124"/>
    </row>
    <row r="5" spans="1:4" ht="42.75" customHeight="1">
      <c r="A5" s="125" t="s">
        <v>0</v>
      </c>
      <c r="B5" s="125"/>
      <c r="C5" s="125"/>
      <c r="D5" s="125"/>
    </row>
    <row r="6" spans="1:4" ht="15.75">
      <c r="A6" s="135"/>
      <c r="B6" s="135"/>
      <c r="C6" s="135"/>
      <c r="D6" s="135"/>
    </row>
    <row r="7" spans="1:8" ht="15.75">
      <c r="A7" s="136" t="s">
        <v>1</v>
      </c>
      <c r="B7" s="138" t="s">
        <v>2</v>
      </c>
      <c r="C7" s="140" t="s">
        <v>3</v>
      </c>
      <c r="D7" s="140"/>
      <c r="E7" s="132"/>
      <c r="F7" s="132"/>
      <c r="G7" s="132"/>
      <c r="H7" s="132"/>
    </row>
    <row r="8" spans="1:8" ht="15.75">
      <c r="A8" s="137"/>
      <c r="B8" s="139"/>
      <c r="C8" s="23" t="s">
        <v>4</v>
      </c>
      <c r="D8" s="23" t="s">
        <v>5</v>
      </c>
      <c r="E8" s="30"/>
      <c r="F8" s="30"/>
      <c r="G8" s="30"/>
      <c r="H8" s="30"/>
    </row>
    <row r="9" spans="1:10" ht="15.75">
      <c r="A9" s="24" t="s">
        <v>44</v>
      </c>
      <c r="B9" s="25">
        <v>2</v>
      </c>
      <c r="C9" s="25">
        <v>3</v>
      </c>
      <c r="D9" s="25">
        <v>4</v>
      </c>
      <c r="E9" s="132"/>
      <c r="F9" s="132"/>
      <c r="G9" s="132"/>
      <c r="H9" s="132"/>
      <c r="I9" s="133"/>
      <c r="J9" s="133"/>
    </row>
    <row r="10" spans="1:10" ht="15.75">
      <c r="A10" s="24" t="s">
        <v>44</v>
      </c>
      <c r="B10" s="26" t="s">
        <v>6</v>
      </c>
      <c r="C10" s="65">
        <f>SUM(C11,C19,C20,C23)</f>
        <v>59210.62233250001</v>
      </c>
      <c r="D10" s="65">
        <f>SUM(D11,D19,D20,D23)</f>
        <v>1322.0630653914302</v>
      </c>
      <c r="E10" s="75"/>
      <c r="F10" s="76"/>
      <c r="G10" s="77"/>
      <c r="H10" s="78"/>
      <c r="J10" s="67"/>
    </row>
    <row r="11" spans="1:10" ht="15.75">
      <c r="A11" s="24" t="s">
        <v>45</v>
      </c>
      <c r="B11" s="26" t="s">
        <v>7</v>
      </c>
      <c r="C11" s="65">
        <v>50881.88</v>
      </c>
      <c r="D11" s="65">
        <f>SUM(D12,D13,D17,D18)</f>
        <v>1136.0973920125396</v>
      </c>
      <c r="E11" s="79"/>
      <c r="F11" s="80"/>
      <c r="G11" s="81"/>
      <c r="H11" s="81"/>
      <c r="J11" s="67"/>
    </row>
    <row r="12" spans="1:10" ht="31.5">
      <c r="A12" s="27" t="s">
        <v>46</v>
      </c>
      <c r="B12" s="26" t="s">
        <v>8</v>
      </c>
      <c r="C12" s="66">
        <v>49725.05</v>
      </c>
      <c r="D12" s="120">
        <v>1110.27</v>
      </c>
      <c r="E12" s="79"/>
      <c r="F12" s="80"/>
      <c r="G12" s="81"/>
      <c r="H12" s="81"/>
      <c r="J12" s="67"/>
    </row>
    <row r="13" spans="1:10" ht="15.75">
      <c r="A13" s="27" t="s">
        <v>47</v>
      </c>
      <c r="B13" s="28" t="s">
        <v>9</v>
      </c>
      <c r="C13" s="102">
        <v>1029.6404854999998</v>
      </c>
      <c r="D13" s="121">
        <v>22.99</v>
      </c>
      <c r="E13" s="82"/>
      <c r="F13" s="83"/>
      <c r="G13" s="84"/>
      <c r="H13" s="84"/>
      <c r="J13" s="67"/>
    </row>
    <row r="14" spans="1:10" ht="31.5">
      <c r="A14" s="24" t="s">
        <v>48</v>
      </c>
      <c r="B14" s="26" t="s">
        <v>10</v>
      </c>
      <c r="C14" s="66">
        <v>0</v>
      </c>
      <c r="D14" s="120">
        <v>0</v>
      </c>
      <c r="E14" s="79"/>
      <c r="F14" s="80"/>
      <c r="G14" s="81"/>
      <c r="H14" s="81"/>
      <c r="J14" s="67"/>
    </row>
    <row r="15" spans="1:10" ht="31.5">
      <c r="A15" s="27" t="s">
        <v>11</v>
      </c>
      <c r="B15" s="28" t="s">
        <v>12</v>
      </c>
      <c r="C15" s="102">
        <v>0</v>
      </c>
      <c r="D15" s="121">
        <v>0</v>
      </c>
      <c r="E15" s="82"/>
      <c r="F15" s="83"/>
      <c r="G15" s="84"/>
      <c r="H15" s="84"/>
      <c r="J15" s="67"/>
    </row>
    <row r="16" spans="1:10" ht="15.75">
      <c r="A16" s="24" t="s">
        <v>49</v>
      </c>
      <c r="B16" s="26" t="s">
        <v>13</v>
      </c>
      <c r="C16" s="66">
        <v>0</v>
      </c>
      <c r="D16" s="120">
        <v>0</v>
      </c>
      <c r="E16" s="79"/>
      <c r="F16" s="80"/>
      <c r="G16" s="81"/>
      <c r="H16" s="81"/>
      <c r="J16" s="67"/>
    </row>
    <row r="17" spans="1:10" ht="15.75">
      <c r="A17" s="27" t="s">
        <v>50</v>
      </c>
      <c r="B17" s="28" t="s">
        <v>16</v>
      </c>
      <c r="C17" s="102">
        <v>17.4667155</v>
      </c>
      <c r="D17" s="121">
        <v>0.39</v>
      </c>
      <c r="E17" s="82"/>
      <c r="F17" s="83"/>
      <c r="G17" s="84"/>
      <c r="H17" s="84"/>
      <c r="J17" s="67"/>
    </row>
    <row r="18" spans="1:10" ht="15.75">
      <c r="A18" s="27" t="s">
        <v>51</v>
      </c>
      <c r="B18" s="28" t="s">
        <v>17</v>
      </c>
      <c r="C18" s="102">
        <v>109.61000000000001</v>
      </c>
      <c r="D18" s="121">
        <v>2.4473920125395074</v>
      </c>
      <c r="E18" s="82"/>
      <c r="F18" s="83"/>
      <c r="G18" s="84"/>
      <c r="H18" s="84"/>
      <c r="J18" s="67"/>
    </row>
    <row r="19" spans="1:10" ht="31.5">
      <c r="A19" s="24" t="s">
        <v>52</v>
      </c>
      <c r="B19" s="26" t="s">
        <v>18</v>
      </c>
      <c r="C19" s="66">
        <v>4950.84000000001</v>
      </c>
      <c r="D19" s="120">
        <v>110.543255828493</v>
      </c>
      <c r="E19" s="79"/>
      <c r="F19" s="80"/>
      <c r="G19" s="81"/>
      <c r="H19" s="85"/>
      <c r="J19" s="67"/>
    </row>
    <row r="20" spans="1:10" ht="15.75">
      <c r="A20" s="24" t="s">
        <v>53</v>
      </c>
      <c r="B20" s="26" t="s">
        <v>19</v>
      </c>
      <c r="C20" s="66">
        <v>754.8529824999999</v>
      </c>
      <c r="D20" s="66">
        <v>16.854494663006335</v>
      </c>
      <c r="E20" s="79"/>
      <c r="F20" s="80"/>
      <c r="G20" s="81"/>
      <c r="H20" s="85"/>
      <c r="J20" s="67"/>
    </row>
    <row r="21" spans="1:10" ht="15.75">
      <c r="A21" s="27" t="s">
        <v>54</v>
      </c>
      <c r="B21" s="28" t="s">
        <v>20</v>
      </c>
      <c r="C21" s="102">
        <v>485.9329824999999</v>
      </c>
      <c r="D21" s="121">
        <v>10.85</v>
      </c>
      <c r="E21" s="82"/>
      <c r="F21" s="83"/>
      <c r="G21" s="84"/>
      <c r="H21" s="86"/>
      <c r="J21" s="67"/>
    </row>
    <row r="22" spans="1:10" ht="15.75">
      <c r="A22" s="27" t="s">
        <v>55</v>
      </c>
      <c r="B22" s="28" t="s">
        <v>21</v>
      </c>
      <c r="C22" s="102">
        <v>268.92</v>
      </c>
      <c r="D22" s="121">
        <v>6.004494663006334</v>
      </c>
      <c r="E22" s="82"/>
      <c r="F22" s="83"/>
      <c r="G22" s="84"/>
      <c r="H22" s="86"/>
      <c r="J22" s="67"/>
    </row>
    <row r="23" spans="1:10" ht="15.75">
      <c r="A23" s="24" t="s">
        <v>56</v>
      </c>
      <c r="B23" s="26" t="s">
        <v>22</v>
      </c>
      <c r="C23" s="66">
        <v>2623.0493500000002</v>
      </c>
      <c r="D23" s="66">
        <v>58.56792288739117</v>
      </c>
      <c r="E23" s="79"/>
      <c r="F23" s="80"/>
      <c r="G23" s="81"/>
      <c r="H23" s="85"/>
      <c r="J23" s="67"/>
    </row>
    <row r="24" spans="1:10" ht="31.5">
      <c r="A24" s="27" t="s">
        <v>57</v>
      </c>
      <c r="B24" s="28" t="s">
        <v>23</v>
      </c>
      <c r="C24" s="102">
        <v>2488.69</v>
      </c>
      <c r="D24" s="121">
        <v>55.56792288739117</v>
      </c>
      <c r="E24" s="82"/>
      <c r="F24" s="83"/>
      <c r="G24" s="84"/>
      <c r="H24" s="86"/>
      <c r="J24" s="67"/>
    </row>
    <row r="25" spans="1:10" ht="15.75">
      <c r="A25" s="27" t="s">
        <v>58</v>
      </c>
      <c r="B25" s="28" t="s">
        <v>24</v>
      </c>
      <c r="C25" s="102">
        <v>134.35934999999998</v>
      </c>
      <c r="D25" s="121">
        <v>3</v>
      </c>
      <c r="E25" s="82"/>
      <c r="F25" s="83"/>
      <c r="G25" s="84"/>
      <c r="H25" s="86"/>
      <c r="J25" s="67"/>
    </row>
    <row r="26" spans="1:10" ht="15.75">
      <c r="A26" s="24" t="s">
        <v>59</v>
      </c>
      <c r="B26" s="26" t="s">
        <v>25</v>
      </c>
      <c r="C26" s="66">
        <v>1342.3846234999999</v>
      </c>
      <c r="D26" s="66">
        <v>29.97300798567424</v>
      </c>
      <c r="E26" s="79"/>
      <c r="F26" s="80"/>
      <c r="G26" s="81"/>
      <c r="H26" s="85"/>
      <c r="J26" s="67"/>
    </row>
    <row r="27" spans="1:10" ht="31.5">
      <c r="A27" s="27" t="s">
        <v>60</v>
      </c>
      <c r="B27" s="28" t="s">
        <v>23</v>
      </c>
      <c r="C27" s="102">
        <v>1278.34</v>
      </c>
      <c r="D27" s="121">
        <v>28.54300798567424</v>
      </c>
      <c r="E27" s="82"/>
      <c r="F27" s="83"/>
      <c r="G27" s="84"/>
      <c r="H27" s="86"/>
      <c r="J27" s="67"/>
    </row>
    <row r="28" spans="1:10" ht="15.75">
      <c r="A28" s="27" t="s">
        <v>61</v>
      </c>
      <c r="B28" s="28" t="s">
        <v>24</v>
      </c>
      <c r="C28" s="103">
        <v>64.0446235</v>
      </c>
      <c r="D28" s="104">
        <v>1.43</v>
      </c>
      <c r="E28" s="82"/>
      <c r="F28" s="83"/>
      <c r="G28" s="84"/>
      <c r="H28" s="86"/>
      <c r="J28" s="67"/>
    </row>
    <row r="29" spans="1:10" ht="15.75">
      <c r="A29" s="24" t="s">
        <v>62</v>
      </c>
      <c r="B29" s="26" t="s">
        <v>26</v>
      </c>
      <c r="C29" s="65">
        <v>0</v>
      </c>
      <c r="D29" s="105">
        <v>0</v>
      </c>
      <c r="E29" s="79"/>
      <c r="F29" s="80"/>
      <c r="G29" s="81"/>
      <c r="H29" s="85"/>
      <c r="J29" s="67"/>
    </row>
    <row r="30" spans="1:10" ht="31.5">
      <c r="A30" s="24" t="s">
        <v>63</v>
      </c>
      <c r="B30" s="28" t="s">
        <v>23</v>
      </c>
      <c r="C30" s="65">
        <v>0</v>
      </c>
      <c r="D30" s="105">
        <v>0</v>
      </c>
      <c r="E30" s="79"/>
      <c r="F30" s="80"/>
      <c r="G30" s="81"/>
      <c r="H30" s="85"/>
      <c r="J30" s="67"/>
    </row>
    <row r="31" spans="1:10" ht="15.75">
      <c r="A31" s="24" t="s">
        <v>64</v>
      </c>
      <c r="B31" s="28" t="s">
        <v>24</v>
      </c>
      <c r="C31" s="65">
        <v>0</v>
      </c>
      <c r="D31" s="105">
        <v>0</v>
      </c>
      <c r="E31" s="79"/>
      <c r="F31" s="80"/>
      <c r="G31" s="81"/>
      <c r="H31" s="85"/>
      <c r="J31" s="67"/>
    </row>
    <row r="32" spans="1:10" ht="15.75">
      <c r="A32" s="24" t="s">
        <v>65</v>
      </c>
      <c r="B32" s="26" t="s">
        <v>27</v>
      </c>
      <c r="C32" s="65">
        <v>0</v>
      </c>
      <c r="D32" s="105">
        <v>0</v>
      </c>
      <c r="E32" s="79"/>
      <c r="F32" s="80"/>
      <c r="G32" s="81"/>
      <c r="H32" s="81"/>
      <c r="J32" s="67"/>
    </row>
    <row r="33" spans="1:10" ht="15.75">
      <c r="A33" s="24" t="s">
        <v>66</v>
      </c>
      <c r="B33" s="26" t="s">
        <v>28</v>
      </c>
      <c r="C33" s="65">
        <v>60553</v>
      </c>
      <c r="D33" s="105">
        <f>SUM(D10,D26)</f>
        <v>1352.0360733771045</v>
      </c>
      <c r="E33" s="79"/>
      <c r="F33" s="80"/>
      <c r="G33" s="81"/>
      <c r="H33" s="85"/>
      <c r="J33" s="67"/>
    </row>
    <row r="34" spans="1:10" ht="15.75">
      <c r="A34" s="24" t="s">
        <v>67</v>
      </c>
      <c r="B34" s="26" t="s">
        <v>29</v>
      </c>
      <c r="C34" s="65">
        <v>0</v>
      </c>
      <c r="D34" s="105">
        <v>0</v>
      </c>
      <c r="E34" s="79"/>
      <c r="F34" s="80"/>
      <c r="G34" s="81"/>
      <c r="H34" s="81"/>
      <c r="J34" s="67"/>
    </row>
    <row r="35" spans="1:10" ht="15.75">
      <c r="A35" s="24" t="s">
        <v>68</v>
      </c>
      <c r="B35" s="26" t="s">
        <v>30</v>
      </c>
      <c r="C35" s="65">
        <v>0</v>
      </c>
      <c r="D35" s="105">
        <v>0</v>
      </c>
      <c r="E35" s="79"/>
      <c r="F35" s="80"/>
      <c r="G35" s="81"/>
      <c r="H35" s="81"/>
      <c r="J35" s="67"/>
    </row>
    <row r="36" spans="1:10" ht="15.75">
      <c r="A36" s="27" t="s">
        <v>69</v>
      </c>
      <c r="B36" s="28" t="s">
        <v>31</v>
      </c>
      <c r="C36" s="103">
        <v>0</v>
      </c>
      <c r="D36" s="104">
        <v>0</v>
      </c>
      <c r="E36" s="82"/>
      <c r="F36" s="83"/>
      <c r="G36" s="84"/>
      <c r="H36" s="84"/>
      <c r="J36" s="67"/>
    </row>
    <row r="37" spans="1:10" ht="15.75">
      <c r="A37" s="27" t="s">
        <v>70</v>
      </c>
      <c r="B37" s="28" t="s">
        <v>32</v>
      </c>
      <c r="C37" s="103">
        <v>0</v>
      </c>
      <c r="D37" s="104">
        <v>0</v>
      </c>
      <c r="E37" s="82"/>
      <c r="F37" s="83"/>
      <c r="G37" s="84"/>
      <c r="H37" s="84"/>
      <c r="J37" s="67"/>
    </row>
    <row r="38" spans="1:10" ht="15.75">
      <c r="A38" s="27" t="s">
        <v>71</v>
      </c>
      <c r="B38" s="28" t="s">
        <v>33</v>
      </c>
      <c r="C38" s="103">
        <v>0</v>
      </c>
      <c r="D38" s="104">
        <v>0</v>
      </c>
      <c r="E38" s="82"/>
      <c r="F38" s="83"/>
      <c r="G38" s="84"/>
      <c r="H38" s="84"/>
      <c r="J38" s="67"/>
    </row>
    <row r="39" spans="1:10" ht="31.5">
      <c r="A39" s="27" t="s">
        <v>72</v>
      </c>
      <c r="B39" s="28" t="s">
        <v>34</v>
      </c>
      <c r="C39" s="103">
        <v>0</v>
      </c>
      <c r="D39" s="104">
        <v>0</v>
      </c>
      <c r="E39" s="82"/>
      <c r="F39" s="83"/>
      <c r="G39" s="84"/>
      <c r="H39" s="84"/>
      <c r="J39" s="67"/>
    </row>
    <row r="40" spans="1:10" ht="15.75">
      <c r="A40" s="24" t="s">
        <v>73</v>
      </c>
      <c r="B40" s="26" t="s">
        <v>35</v>
      </c>
      <c r="C40" s="65">
        <v>51254.78</v>
      </c>
      <c r="D40" s="105">
        <v>1352.04</v>
      </c>
      <c r="E40" s="79"/>
      <c r="F40" s="80"/>
      <c r="G40" s="81"/>
      <c r="H40" s="85"/>
      <c r="J40" s="67"/>
    </row>
    <row r="41" spans="1:10" ht="15.75">
      <c r="A41" s="24" t="s">
        <v>74</v>
      </c>
      <c r="B41" s="26" t="s">
        <v>36</v>
      </c>
      <c r="C41" s="103" t="s">
        <v>83</v>
      </c>
      <c r="D41" s="105">
        <v>1352.04</v>
      </c>
      <c r="E41" s="82"/>
      <c r="F41" s="80"/>
      <c r="G41" s="87"/>
      <c r="H41" s="85"/>
      <c r="J41" s="67"/>
    </row>
    <row r="42" spans="1:10" ht="15.75">
      <c r="A42" s="24" t="s">
        <v>75</v>
      </c>
      <c r="B42" s="26" t="s">
        <v>37</v>
      </c>
      <c r="C42" s="103" t="s">
        <v>83</v>
      </c>
      <c r="D42" s="105">
        <v>1110.27</v>
      </c>
      <c r="E42" s="82"/>
      <c r="F42" s="80"/>
      <c r="G42" s="87"/>
      <c r="H42" s="81"/>
      <c r="J42" s="67"/>
    </row>
    <row r="43" spans="1:10" ht="15.75">
      <c r="A43" s="24" t="s">
        <v>76</v>
      </c>
      <c r="B43" s="26" t="s">
        <v>38</v>
      </c>
      <c r="C43" s="103" t="s">
        <v>83</v>
      </c>
      <c r="D43" s="105">
        <v>241.76607337710436</v>
      </c>
      <c r="E43" s="82"/>
      <c r="F43" s="80"/>
      <c r="G43" s="87"/>
      <c r="H43" s="85"/>
      <c r="J43" s="67"/>
    </row>
    <row r="44" spans="1:10" ht="15.75">
      <c r="A44" s="24" t="s">
        <v>77</v>
      </c>
      <c r="B44" s="26" t="s">
        <v>39</v>
      </c>
      <c r="C44" s="103" t="s">
        <v>83</v>
      </c>
      <c r="D44" s="108">
        <v>82</v>
      </c>
      <c r="E44" s="82"/>
      <c r="F44" s="88"/>
      <c r="G44" s="87"/>
      <c r="H44" s="89"/>
      <c r="J44" s="67"/>
    </row>
    <row r="45" spans="1:10" ht="15.75">
      <c r="A45" s="24" t="s">
        <v>78</v>
      </c>
      <c r="B45" s="26" t="s">
        <v>40</v>
      </c>
      <c r="C45" s="103" t="s">
        <v>83</v>
      </c>
      <c r="D45" s="108">
        <v>18</v>
      </c>
      <c r="E45" s="82"/>
      <c r="F45" s="88"/>
      <c r="G45" s="87"/>
      <c r="H45" s="89"/>
      <c r="J45" s="67"/>
    </row>
    <row r="46" spans="1:10" ht="31.5">
      <c r="A46" s="24" t="s">
        <v>79</v>
      </c>
      <c r="B46" s="26" t="s">
        <v>41</v>
      </c>
      <c r="C46" s="65">
        <v>44786.45</v>
      </c>
      <c r="D46" s="104"/>
      <c r="E46" s="79"/>
      <c r="F46" s="90"/>
      <c r="G46" s="81"/>
      <c r="H46" s="87"/>
      <c r="J46" s="67"/>
    </row>
    <row r="47" spans="1:10" ht="15.75">
      <c r="A47" s="24" t="s">
        <v>80</v>
      </c>
      <c r="B47" s="26" t="s">
        <v>36</v>
      </c>
      <c r="C47" s="65">
        <v>0</v>
      </c>
      <c r="D47" s="105">
        <v>0</v>
      </c>
      <c r="E47" s="79"/>
      <c r="F47" s="79"/>
      <c r="G47" s="81"/>
      <c r="H47" s="81"/>
      <c r="J47" s="67"/>
    </row>
    <row r="48" spans="1:10" ht="15.75">
      <c r="A48" s="29" t="s">
        <v>84</v>
      </c>
      <c r="B48" s="26" t="s">
        <v>85</v>
      </c>
      <c r="C48" s="106" t="s">
        <v>83</v>
      </c>
      <c r="D48" s="107">
        <v>1622.44</v>
      </c>
      <c r="E48" s="91"/>
      <c r="F48" s="92"/>
      <c r="G48" s="93"/>
      <c r="H48" s="94"/>
      <c r="J48" s="67"/>
    </row>
    <row r="49" spans="1:8" ht="15.75">
      <c r="A49" s="53"/>
      <c r="B49" s="54" t="s">
        <v>43</v>
      </c>
      <c r="C49" s="55"/>
      <c r="D49" s="55"/>
      <c r="E49" s="30"/>
      <c r="F49" s="30"/>
      <c r="G49" s="30"/>
      <c r="H49" s="30"/>
    </row>
    <row r="50" spans="1:4" ht="15.75">
      <c r="A50" s="4"/>
      <c r="B50" s="55"/>
      <c r="C50" s="55"/>
      <c r="D50" s="55"/>
    </row>
    <row r="51" spans="1:4" ht="15.75">
      <c r="A51" s="4"/>
      <c r="B51" s="55"/>
      <c r="C51" s="55"/>
      <c r="D51" s="55"/>
    </row>
    <row r="52" spans="1:4" ht="15.75">
      <c r="A52" s="53"/>
      <c r="B52" s="56"/>
      <c r="C52" s="55"/>
      <c r="D52" s="55"/>
    </row>
    <row r="53" spans="1:4" ht="15.75">
      <c r="A53" s="4"/>
      <c r="B53" s="57"/>
      <c r="C53" s="55"/>
      <c r="D53" s="55"/>
    </row>
    <row r="54" spans="1:4" ht="15.75">
      <c r="A54" s="53"/>
      <c r="B54" s="54"/>
      <c r="C54" s="55"/>
      <c r="D54" s="55"/>
    </row>
  </sheetData>
  <sheetProtection/>
  <mergeCells count="11">
    <mergeCell ref="E9:F9"/>
    <mergeCell ref="G9:H9"/>
    <mergeCell ref="I9:J9"/>
    <mergeCell ref="A3:D3"/>
    <mergeCell ref="A4:D4"/>
    <mergeCell ref="A5:D5"/>
    <mergeCell ref="A6:D6"/>
    <mergeCell ref="A7:A8"/>
    <mergeCell ref="B7:B8"/>
    <mergeCell ref="C7:D7"/>
    <mergeCell ref="E7:H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31">
      <selection activeCell="A4" sqref="A4:D4"/>
    </sheetView>
  </sheetViews>
  <sheetFormatPr defaultColWidth="9.140625" defaultRowHeight="15"/>
  <cols>
    <col min="2" max="2" width="60.8515625" style="0" customWidth="1"/>
    <col min="3" max="3" width="20.00390625" style="0" customWidth="1"/>
    <col min="4" max="4" width="19.8515625" style="0" customWidth="1"/>
  </cols>
  <sheetData>
    <row r="1" spans="1:4" ht="15">
      <c r="A1" s="141" t="s">
        <v>86</v>
      </c>
      <c r="B1" s="141"/>
      <c r="C1" s="141"/>
      <c r="D1" s="141"/>
    </row>
    <row r="2" spans="1:4" ht="23.25" customHeight="1">
      <c r="A2" s="142" t="s">
        <v>90</v>
      </c>
      <c r="B2" s="142"/>
      <c r="C2" s="142"/>
      <c r="D2" s="142"/>
    </row>
    <row r="3" spans="1:4" ht="44.25" customHeight="1">
      <c r="A3" s="143" t="s">
        <v>0</v>
      </c>
      <c r="B3" s="143"/>
      <c r="C3" s="143"/>
      <c r="D3" s="143"/>
    </row>
    <row r="4" spans="1:4" ht="15">
      <c r="A4" s="144"/>
      <c r="B4" s="144"/>
      <c r="C4" s="144"/>
      <c r="D4" s="144"/>
    </row>
    <row r="5" spans="1:4" ht="15">
      <c r="A5" s="37"/>
      <c r="B5" s="38"/>
      <c r="C5" s="145" t="s">
        <v>3</v>
      </c>
      <c r="D5" s="146"/>
    </row>
    <row r="6" spans="1:4" ht="66" customHeight="1">
      <c r="A6" s="37" t="s">
        <v>1</v>
      </c>
      <c r="B6" s="39" t="s">
        <v>2</v>
      </c>
      <c r="C6" s="40" t="s">
        <v>4</v>
      </c>
      <c r="D6" s="40" t="s">
        <v>5</v>
      </c>
    </row>
    <row r="7" spans="1:4" ht="15">
      <c r="A7" s="41" t="s">
        <v>44</v>
      </c>
      <c r="B7" s="42">
        <v>2</v>
      </c>
      <c r="C7" s="42">
        <v>3</v>
      </c>
      <c r="D7" s="42">
        <v>4</v>
      </c>
    </row>
    <row r="8" spans="1:4" ht="15">
      <c r="A8" s="41" t="s">
        <v>44</v>
      </c>
      <c r="B8" s="38" t="s">
        <v>6</v>
      </c>
      <c r="C8" s="43">
        <v>3497.17</v>
      </c>
      <c r="D8" s="62">
        <v>78.08</v>
      </c>
    </row>
    <row r="9" spans="1:4" ht="27" customHeight="1">
      <c r="A9" s="41" t="s">
        <v>45</v>
      </c>
      <c r="B9" s="38" t="s">
        <v>7</v>
      </c>
      <c r="C9" s="42">
        <v>2014.17</v>
      </c>
      <c r="D9" s="63">
        <v>44.972754036097975</v>
      </c>
    </row>
    <row r="10" spans="1:4" ht="30.75" customHeight="1">
      <c r="A10" s="44" t="s">
        <v>46</v>
      </c>
      <c r="B10" s="38" t="s">
        <v>8</v>
      </c>
      <c r="C10" s="42">
        <v>0</v>
      </c>
      <c r="D10" s="63">
        <v>0</v>
      </c>
    </row>
    <row r="11" spans="1:4" ht="15">
      <c r="A11" s="44" t="s">
        <v>47</v>
      </c>
      <c r="B11" s="45" t="s">
        <v>9</v>
      </c>
      <c r="C11" s="40">
        <v>1892.68</v>
      </c>
      <c r="D11" s="64">
        <v>42.26010322318469</v>
      </c>
    </row>
    <row r="12" spans="1:4" ht="22.5" customHeight="1">
      <c r="A12" s="41" t="s">
        <v>48</v>
      </c>
      <c r="B12" s="38" t="s">
        <v>10</v>
      </c>
      <c r="C12" s="42">
        <v>0</v>
      </c>
      <c r="D12" s="63">
        <v>0</v>
      </c>
    </row>
    <row r="13" spans="1:4" ht="21.75" customHeight="1">
      <c r="A13" s="44" t="s">
        <v>11</v>
      </c>
      <c r="B13" s="45" t="s">
        <v>12</v>
      </c>
      <c r="C13" s="40">
        <v>0</v>
      </c>
      <c r="D13" s="64">
        <v>0</v>
      </c>
    </row>
    <row r="14" spans="1:4" ht="22.5" customHeight="1">
      <c r="A14" s="41" t="s">
        <v>49</v>
      </c>
      <c r="B14" s="38" t="s">
        <v>13</v>
      </c>
      <c r="C14" s="42">
        <v>0</v>
      </c>
      <c r="D14" s="63">
        <v>0</v>
      </c>
    </row>
    <row r="15" spans="1:4" ht="15" customHeight="1">
      <c r="A15" s="44" t="s">
        <v>14</v>
      </c>
      <c r="B15" s="45" t="s">
        <v>15</v>
      </c>
      <c r="C15" s="40">
        <v>0</v>
      </c>
      <c r="D15" s="64">
        <v>0</v>
      </c>
    </row>
    <row r="16" spans="1:4" ht="24" customHeight="1">
      <c r="A16" s="44" t="s">
        <v>50</v>
      </c>
      <c r="B16" s="45" t="s">
        <v>16</v>
      </c>
      <c r="C16" s="40">
        <v>93.32</v>
      </c>
      <c r="D16" s="64">
        <v>2.083665930208802</v>
      </c>
    </row>
    <row r="17" spans="1:4" ht="21" customHeight="1">
      <c r="A17" s="44" t="s">
        <v>51</v>
      </c>
      <c r="B17" s="45" t="s">
        <v>17</v>
      </c>
      <c r="C17" s="40">
        <v>28.17</v>
      </c>
      <c r="D17" s="64">
        <v>0.6289848827044788</v>
      </c>
    </row>
    <row r="18" spans="1:4" ht="21.75" customHeight="1">
      <c r="A18" s="41" t="s">
        <v>52</v>
      </c>
      <c r="B18" s="38" t="s">
        <v>18</v>
      </c>
      <c r="C18" s="42">
        <v>223.44</v>
      </c>
      <c r="D18" s="63">
        <v>4.989008952484513</v>
      </c>
    </row>
    <row r="19" spans="1:4" ht="21.75" customHeight="1">
      <c r="A19" s="41" t="s">
        <v>53</v>
      </c>
      <c r="B19" s="38" t="s">
        <v>19</v>
      </c>
      <c r="C19" s="42">
        <v>341.8</v>
      </c>
      <c r="D19" s="63">
        <v>7.631772556208407</v>
      </c>
    </row>
    <row r="20" spans="1:4" ht="21.75" customHeight="1">
      <c r="A20" s="44" t="s">
        <v>54</v>
      </c>
      <c r="B20" s="45" t="s">
        <v>20</v>
      </c>
      <c r="C20" s="40">
        <v>300.57</v>
      </c>
      <c r="D20" s="64">
        <v>6.711181618547575</v>
      </c>
    </row>
    <row r="21" spans="1:4" ht="15">
      <c r="A21" s="44" t="s">
        <v>55</v>
      </c>
      <c r="B21" s="45" t="s">
        <v>21</v>
      </c>
      <c r="C21" s="40">
        <v>41.23</v>
      </c>
      <c r="D21" s="64">
        <v>0.9205909376608327</v>
      </c>
    </row>
    <row r="22" spans="1:4" ht="19.5" customHeight="1">
      <c r="A22" s="41" t="s">
        <v>56</v>
      </c>
      <c r="B22" s="38" t="s">
        <v>22</v>
      </c>
      <c r="C22" s="42">
        <v>917.76</v>
      </c>
      <c r="D22" s="63">
        <v>20.491912174329514</v>
      </c>
    </row>
    <row r="23" spans="1:4" ht="25.5" customHeight="1">
      <c r="A23" s="44" t="s">
        <v>57</v>
      </c>
      <c r="B23" s="45" t="s">
        <v>23</v>
      </c>
      <c r="C23" s="40">
        <v>743.52</v>
      </c>
      <c r="D23" s="64">
        <v>16.6014497688475</v>
      </c>
    </row>
    <row r="24" spans="1:4" ht="15">
      <c r="A24" s="44" t="s">
        <v>58</v>
      </c>
      <c r="B24" s="45" t="s">
        <v>24</v>
      </c>
      <c r="C24" s="40">
        <v>174.24</v>
      </c>
      <c r="D24" s="64">
        <v>3.8904624054820154</v>
      </c>
    </row>
    <row r="25" spans="1:4" ht="22.5" customHeight="1">
      <c r="A25" s="41" t="s">
        <v>59</v>
      </c>
      <c r="B25" s="38" t="s">
        <v>25</v>
      </c>
      <c r="C25" s="42">
        <v>431.45000000000005</v>
      </c>
      <c r="D25" s="63">
        <v>9.64</v>
      </c>
    </row>
    <row r="26" spans="1:4" ht="22.5" customHeight="1">
      <c r="A26" s="44" t="s">
        <v>60</v>
      </c>
      <c r="B26" s="45" t="s">
        <v>23</v>
      </c>
      <c r="C26" s="40">
        <v>381.92</v>
      </c>
      <c r="D26" s="64">
        <v>8.527579212016136</v>
      </c>
    </row>
    <row r="27" spans="1:4" ht="15">
      <c r="A27" s="44" t="s">
        <v>61</v>
      </c>
      <c r="B27" s="45" t="s">
        <v>24</v>
      </c>
      <c r="C27" s="40">
        <v>49.53</v>
      </c>
      <c r="D27" s="64">
        <v>1.1059148470128801</v>
      </c>
    </row>
    <row r="28" spans="1:4" ht="22.5" customHeight="1">
      <c r="A28" s="41" t="s">
        <v>62</v>
      </c>
      <c r="B28" s="38" t="s">
        <v>26</v>
      </c>
      <c r="C28" s="42">
        <v>0</v>
      </c>
      <c r="D28" s="63">
        <v>0</v>
      </c>
    </row>
    <row r="29" spans="1:4" ht="22.5" customHeight="1">
      <c r="A29" s="41" t="s">
        <v>63</v>
      </c>
      <c r="B29" s="45" t="s">
        <v>23</v>
      </c>
      <c r="C29" s="42">
        <v>0</v>
      </c>
      <c r="D29" s="63">
        <v>0</v>
      </c>
    </row>
    <row r="30" spans="1:4" ht="15">
      <c r="A30" s="41" t="s">
        <v>64</v>
      </c>
      <c r="B30" s="45" t="s">
        <v>24</v>
      </c>
      <c r="C30" s="42">
        <v>0</v>
      </c>
      <c r="D30" s="63">
        <v>0</v>
      </c>
    </row>
    <row r="31" spans="1:4" ht="15">
      <c r="A31" s="41" t="s">
        <v>65</v>
      </c>
      <c r="B31" s="38" t="s">
        <v>27</v>
      </c>
      <c r="C31" s="42">
        <v>0</v>
      </c>
      <c r="D31" s="63">
        <v>0</v>
      </c>
    </row>
    <row r="32" spans="1:4" ht="21" customHeight="1">
      <c r="A32" s="41" t="s">
        <v>66</v>
      </c>
      <c r="B32" s="38" t="s">
        <v>28</v>
      </c>
      <c r="C32" s="42">
        <v>3928.62</v>
      </c>
      <c r="D32" s="63">
        <v>87.71894177814943</v>
      </c>
    </row>
    <row r="33" spans="1:4" ht="17.25" customHeight="1">
      <c r="A33" s="41" t="s">
        <v>67</v>
      </c>
      <c r="B33" s="38" t="s">
        <v>29</v>
      </c>
      <c r="C33" s="42">
        <v>0</v>
      </c>
      <c r="D33" s="63">
        <v>0</v>
      </c>
    </row>
    <row r="34" spans="1:4" ht="18" customHeight="1">
      <c r="A34" s="41" t="s">
        <v>68</v>
      </c>
      <c r="B34" s="38" t="s">
        <v>30</v>
      </c>
      <c r="C34" s="42">
        <v>0</v>
      </c>
      <c r="D34" s="63">
        <v>0</v>
      </c>
    </row>
    <row r="35" spans="1:4" ht="15">
      <c r="A35" s="44" t="s">
        <v>69</v>
      </c>
      <c r="B35" s="45" t="s">
        <v>31</v>
      </c>
      <c r="C35" s="40">
        <v>0</v>
      </c>
      <c r="D35" s="64">
        <v>0</v>
      </c>
    </row>
    <row r="36" spans="1:4" ht="18.75" customHeight="1">
      <c r="A36" s="44" t="s">
        <v>70</v>
      </c>
      <c r="B36" s="45" t="s">
        <v>32</v>
      </c>
      <c r="C36" s="40">
        <v>0</v>
      </c>
      <c r="D36" s="64">
        <v>0</v>
      </c>
    </row>
    <row r="37" spans="1:4" ht="24" customHeight="1">
      <c r="A37" s="44" t="s">
        <v>71</v>
      </c>
      <c r="B37" s="45" t="s">
        <v>33</v>
      </c>
      <c r="C37" s="40">
        <v>0</v>
      </c>
      <c r="D37" s="64">
        <v>0</v>
      </c>
    </row>
    <row r="38" spans="1:4" ht="23.25" customHeight="1">
      <c r="A38" s="44" t="s">
        <v>72</v>
      </c>
      <c r="B38" s="45" t="s">
        <v>34</v>
      </c>
      <c r="C38" s="40">
        <v>0</v>
      </c>
      <c r="D38" s="64">
        <v>0</v>
      </c>
    </row>
    <row r="39" spans="1:4" ht="21.75" customHeight="1">
      <c r="A39" s="41" t="s">
        <v>73</v>
      </c>
      <c r="B39" s="38" t="s">
        <v>35</v>
      </c>
      <c r="C39" s="42">
        <v>3928.62</v>
      </c>
      <c r="D39" s="63">
        <v>87.71894177814943</v>
      </c>
    </row>
    <row r="40" spans="1:4" ht="23.25" customHeight="1">
      <c r="A40" s="41" t="s">
        <v>74</v>
      </c>
      <c r="B40" s="38" t="s">
        <v>36</v>
      </c>
      <c r="C40" s="40" t="s">
        <v>83</v>
      </c>
      <c r="D40" s="63">
        <v>87.71894177814943</v>
      </c>
    </row>
    <row r="41" spans="1:4" ht="15">
      <c r="A41" s="41" t="s">
        <v>75</v>
      </c>
      <c r="B41" s="38" t="s">
        <v>37</v>
      </c>
      <c r="C41" s="40" t="s">
        <v>83</v>
      </c>
      <c r="D41" s="63">
        <v>0</v>
      </c>
    </row>
    <row r="42" spans="1:4" ht="22.5" customHeight="1">
      <c r="A42" s="41" t="s">
        <v>76</v>
      </c>
      <c r="B42" s="38" t="s">
        <v>38</v>
      </c>
      <c r="C42" s="40" t="s">
        <v>83</v>
      </c>
      <c r="D42" s="63">
        <v>87.71894177814943</v>
      </c>
    </row>
    <row r="43" spans="1:4" ht="21" customHeight="1">
      <c r="A43" s="41" t="s">
        <v>77</v>
      </c>
      <c r="B43" s="38" t="s">
        <v>39</v>
      </c>
      <c r="C43" s="40" t="s">
        <v>83</v>
      </c>
      <c r="D43" s="46">
        <v>0</v>
      </c>
    </row>
    <row r="44" spans="1:4" ht="22.5" customHeight="1">
      <c r="A44" s="41" t="s">
        <v>78</v>
      </c>
      <c r="B44" s="38" t="s">
        <v>40</v>
      </c>
      <c r="C44" s="40" t="s">
        <v>83</v>
      </c>
      <c r="D44" s="46">
        <v>100</v>
      </c>
    </row>
    <row r="45" spans="1:4" ht="23.25" customHeight="1">
      <c r="A45" s="41" t="s">
        <v>79</v>
      </c>
      <c r="B45" s="38" t="s">
        <v>41</v>
      </c>
      <c r="C45" s="42">
        <v>44786.45</v>
      </c>
      <c r="D45" s="47"/>
    </row>
    <row r="46" spans="1:4" ht="21.75" customHeight="1">
      <c r="A46" s="41" t="s">
        <v>80</v>
      </c>
      <c r="B46" s="38" t="s">
        <v>36</v>
      </c>
      <c r="C46" s="42">
        <v>0</v>
      </c>
      <c r="D46" s="42">
        <v>0</v>
      </c>
    </row>
    <row r="47" spans="1:4" ht="21.75" customHeight="1">
      <c r="A47" s="48" t="s">
        <v>84</v>
      </c>
      <c r="B47" s="38" t="s">
        <v>85</v>
      </c>
      <c r="C47" s="49" t="s">
        <v>83</v>
      </c>
      <c r="D47" s="31">
        <v>105.26273013377931</v>
      </c>
    </row>
    <row r="48" spans="1:4" ht="15">
      <c r="A48" s="50"/>
      <c r="B48" s="1" t="s">
        <v>43</v>
      </c>
      <c r="C48" s="33"/>
      <c r="D48" s="33"/>
    </row>
    <row r="49" spans="1:4" ht="15">
      <c r="A49" s="2"/>
      <c r="B49" s="33"/>
      <c r="C49" s="33"/>
      <c r="D49" s="33"/>
    </row>
    <row r="50" spans="1:4" ht="15">
      <c r="A50" s="2"/>
      <c r="B50" s="33"/>
      <c r="C50" s="33"/>
      <c r="D50" s="33"/>
    </row>
    <row r="51" spans="1:4" ht="15">
      <c r="A51" s="50"/>
      <c r="B51" s="18"/>
      <c r="C51" s="33"/>
      <c r="D51" s="33"/>
    </row>
    <row r="52" spans="1:4" ht="15">
      <c r="A52" s="2"/>
      <c r="B52" s="36"/>
      <c r="C52" s="33"/>
      <c r="D52" s="33"/>
    </row>
    <row r="53" spans="1:4" ht="15">
      <c r="A53" s="50"/>
      <c r="B53" s="1"/>
      <c r="C53" s="33"/>
      <c r="D53" s="33"/>
    </row>
  </sheetData>
  <sheetProtection/>
  <mergeCells count="5">
    <mergeCell ref="A1:D1"/>
    <mergeCell ref="A2:D2"/>
    <mergeCell ref="A3:D3"/>
    <mergeCell ref="A4:D4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9">
      <selection activeCell="A4" sqref="A4:D4"/>
    </sheetView>
  </sheetViews>
  <sheetFormatPr defaultColWidth="9.140625" defaultRowHeight="15"/>
  <cols>
    <col min="2" max="2" width="59.140625" style="0" customWidth="1"/>
    <col min="3" max="3" width="22.28125" style="0" customWidth="1"/>
    <col min="4" max="4" width="23.421875" style="0" customWidth="1"/>
  </cols>
  <sheetData>
    <row r="1" spans="1:4" ht="15">
      <c r="A1" s="127" t="s">
        <v>87</v>
      </c>
      <c r="B1" s="127"/>
      <c r="C1" s="127"/>
      <c r="D1" s="127"/>
    </row>
    <row r="2" spans="1:4" ht="15.75">
      <c r="A2" s="124" t="s">
        <v>91</v>
      </c>
      <c r="B2" s="124"/>
      <c r="C2" s="124"/>
      <c r="D2" s="124"/>
    </row>
    <row r="3" spans="1:4" ht="15.75">
      <c r="A3" s="125" t="s">
        <v>0</v>
      </c>
      <c r="B3" s="125"/>
      <c r="C3" s="125"/>
      <c r="D3" s="125"/>
    </row>
    <row r="4" spans="1:4" ht="15">
      <c r="A4" s="126"/>
      <c r="B4" s="126"/>
      <c r="C4" s="126"/>
      <c r="D4" s="126"/>
    </row>
    <row r="5" spans="1:4" ht="17.25">
      <c r="A5" s="11"/>
      <c r="B5" s="12"/>
      <c r="C5" s="122" t="s">
        <v>3</v>
      </c>
      <c r="D5" s="123"/>
    </row>
    <row r="6" spans="1:4" ht="50.25" customHeight="1">
      <c r="A6" s="13" t="s">
        <v>1</v>
      </c>
      <c r="B6" s="14" t="s">
        <v>2</v>
      </c>
      <c r="C6" s="15" t="s">
        <v>4</v>
      </c>
      <c r="D6" s="15" t="s">
        <v>5</v>
      </c>
    </row>
    <row r="7" spans="1:4" ht="15">
      <c r="A7" s="16" t="s">
        <v>44</v>
      </c>
      <c r="B7" s="17">
        <v>2</v>
      </c>
      <c r="C7" s="17">
        <v>3</v>
      </c>
      <c r="D7" s="17">
        <v>4</v>
      </c>
    </row>
    <row r="8" spans="1:4" ht="20.25" customHeight="1">
      <c r="A8" s="5" t="s">
        <v>44</v>
      </c>
      <c r="B8" s="6" t="s">
        <v>6</v>
      </c>
      <c r="C8" s="74">
        <v>221.33</v>
      </c>
      <c r="D8" s="61">
        <f>D18+D19+D22</f>
        <v>4.944995311034699</v>
      </c>
    </row>
    <row r="9" spans="1:4" ht="21.75" customHeight="1">
      <c r="A9" s="5" t="s">
        <v>45</v>
      </c>
      <c r="B9" s="6" t="s">
        <v>7</v>
      </c>
      <c r="C9" s="8">
        <v>0</v>
      </c>
      <c r="D9" s="8">
        <v>0</v>
      </c>
    </row>
    <row r="10" spans="1:4" ht="21" customHeight="1">
      <c r="A10" s="9" t="s">
        <v>46</v>
      </c>
      <c r="B10" s="6" t="s">
        <v>8</v>
      </c>
      <c r="C10" s="8">
        <v>0</v>
      </c>
      <c r="D10" s="8">
        <v>0</v>
      </c>
    </row>
    <row r="11" spans="1:4" ht="19.5" customHeight="1">
      <c r="A11" s="9" t="s">
        <v>47</v>
      </c>
      <c r="B11" s="10" t="s">
        <v>9</v>
      </c>
      <c r="C11" s="7">
        <v>0</v>
      </c>
      <c r="D11" s="7">
        <v>0</v>
      </c>
    </row>
    <row r="12" spans="1:4" ht="23.25" customHeight="1">
      <c r="A12" s="5" t="s">
        <v>48</v>
      </c>
      <c r="B12" s="6" t="s">
        <v>10</v>
      </c>
      <c r="C12" s="8">
        <v>0</v>
      </c>
      <c r="D12" s="8">
        <v>0</v>
      </c>
    </row>
    <row r="13" spans="1:4" ht="20.25" customHeight="1">
      <c r="A13" s="9" t="s">
        <v>11</v>
      </c>
      <c r="B13" s="10" t="s">
        <v>12</v>
      </c>
      <c r="C13" s="7">
        <v>0</v>
      </c>
      <c r="D13" s="7">
        <v>0</v>
      </c>
    </row>
    <row r="14" spans="1:4" ht="21" customHeight="1">
      <c r="A14" s="5" t="s">
        <v>49</v>
      </c>
      <c r="B14" s="6" t="s">
        <v>13</v>
      </c>
      <c r="C14" s="8">
        <v>0</v>
      </c>
      <c r="D14" s="8">
        <v>0</v>
      </c>
    </row>
    <row r="15" spans="1:4" ht="19.5" customHeight="1">
      <c r="A15" s="9" t="s">
        <v>14</v>
      </c>
      <c r="B15" s="10" t="s">
        <v>15</v>
      </c>
      <c r="C15" s="7">
        <v>0</v>
      </c>
      <c r="D15" s="7">
        <v>0</v>
      </c>
    </row>
    <row r="16" spans="1:4" ht="19.5" customHeight="1">
      <c r="A16" s="9" t="s">
        <v>50</v>
      </c>
      <c r="B16" s="10" t="s">
        <v>16</v>
      </c>
      <c r="C16" s="7">
        <v>0</v>
      </c>
      <c r="D16" s="7">
        <v>0</v>
      </c>
    </row>
    <row r="17" spans="1:4" ht="18.75" customHeight="1">
      <c r="A17" s="9" t="s">
        <v>51</v>
      </c>
      <c r="B17" s="10" t="s">
        <v>17</v>
      </c>
      <c r="C17" s="7">
        <v>0</v>
      </c>
      <c r="D17" s="7">
        <v>0</v>
      </c>
    </row>
    <row r="18" spans="1:4" ht="18.75" customHeight="1">
      <c r="A18" s="5" t="s">
        <v>52</v>
      </c>
      <c r="B18" s="6" t="s">
        <v>18</v>
      </c>
      <c r="C18" s="73">
        <v>65.73</v>
      </c>
      <c r="D18" s="58">
        <v>1.47</v>
      </c>
    </row>
    <row r="19" spans="1:4" ht="15.75" customHeight="1">
      <c r="A19" s="5" t="s">
        <v>53</v>
      </c>
      <c r="B19" s="6" t="s">
        <v>19</v>
      </c>
      <c r="C19" s="73">
        <v>45.91</v>
      </c>
      <c r="D19" s="58">
        <f>D20+D21</f>
        <v>1.02</v>
      </c>
    </row>
    <row r="20" spans="1:4" ht="18" customHeight="1">
      <c r="A20" s="9" t="s">
        <v>54</v>
      </c>
      <c r="B20" s="10" t="s">
        <v>20</v>
      </c>
      <c r="C20" s="72">
        <v>20.16</v>
      </c>
      <c r="D20" s="59">
        <v>0.45</v>
      </c>
    </row>
    <row r="21" spans="1:4" ht="15">
      <c r="A21" s="9" t="s">
        <v>55</v>
      </c>
      <c r="B21" s="10" t="s">
        <v>21</v>
      </c>
      <c r="C21" s="72">
        <v>25.75</v>
      </c>
      <c r="D21" s="59">
        <v>0.57</v>
      </c>
    </row>
    <row r="22" spans="1:4" ht="22.5" customHeight="1">
      <c r="A22" s="5" t="s">
        <v>56</v>
      </c>
      <c r="B22" s="6" t="s">
        <v>22</v>
      </c>
      <c r="C22" s="73">
        <v>109.7</v>
      </c>
      <c r="D22" s="58">
        <f>D23+D24</f>
        <v>2.4549953110346987</v>
      </c>
    </row>
    <row r="23" spans="1:4" ht="18.75" customHeight="1">
      <c r="A23" s="9" t="s">
        <v>57</v>
      </c>
      <c r="B23" s="10" t="s">
        <v>23</v>
      </c>
      <c r="C23" s="72">
        <v>88.90000000000002</v>
      </c>
      <c r="D23" s="59">
        <v>1.9849953110346987</v>
      </c>
    </row>
    <row r="24" spans="1:4" ht="15">
      <c r="A24" s="9" t="s">
        <v>58</v>
      </c>
      <c r="B24" s="10" t="s">
        <v>24</v>
      </c>
      <c r="C24" s="72">
        <v>20.8</v>
      </c>
      <c r="D24" s="59">
        <v>0.47</v>
      </c>
    </row>
    <row r="25" spans="1:4" ht="18" customHeight="1">
      <c r="A25" s="5" t="s">
        <v>59</v>
      </c>
      <c r="B25" s="6" t="s">
        <v>25</v>
      </c>
      <c r="C25" s="73">
        <v>47.69999999999999</v>
      </c>
      <c r="D25" s="58">
        <v>1.0650649756620372</v>
      </c>
    </row>
    <row r="26" spans="1:4" ht="19.5" customHeight="1">
      <c r="A26" s="9" t="s">
        <v>60</v>
      </c>
      <c r="B26" s="10" t="s">
        <v>23</v>
      </c>
      <c r="C26" s="72">
        <v>45.65999999999999</v>
      </c>
      <c r="D26" s="59">
        <v>1.0195150270173714</v>
      </c>
    </row>
    <row r="27" spans="1:4" ht="20.25" customHeight="1">
      <c r="A27" s="9" t="s">
        <v>61</v>
      </c>
      <c r="B27" s="10" t="s">
        <v>24</v>
      </c>
      <c r="C27" s="72">
        <v>2.04</v>
      </c>
      <c r="D27" s="59">
        <v>0.045549948644665744</v>
      </c>
    </row>
    <row r="28" spans="1:4" ht="26.25" customHeight="1">
      <c r="A28" s="5" t="s">
        <v>62</v>
      </c>
      <c r="B28" s="6" t="s">
        <v>26</v>
      </c>
      <c r="C28" s="73">
        <f>C29+C30</f>
        <v>47.025772499999995</v>
      </c>
      <c r="D28" s="58">
        <f>D29+D30</f>
        <v>1.05</v>
      </c>
    </row>
    <row r="29" spans="1:4" ht="21.75" customHeight="1">
      <c r="A29" s="5" t="s">
        <v>63</v>
      </c>
      <c r="B29" s="10" t="s">
        <v>23</v>
      </c>
      <c r="C29" s="73">
        <f>D29*C45/1000</f>
        <v>44.786449999999995</v>
      </c>
      <c r="D29" s="58">
        <v>1</v>
      </c>
    </row>
    <row r="30" spans="1:4" ht="15">
      <c r="A30" s="5" t="s">
        <v>64</v>
      </c>
      <c r="B30" s="10" t="s">
        <v>24</v>
      </c>
      <c r="C30" s="73">
        <f>D30*C45/1000</f>
        <v>2.2393224999999997</v>
      </c>
      <c r="D30" s="58">
        <v>0.05</v>
      </c>
    </row>
    <row r="31" spans="1:4" ht="15">
      <c r="A31" s="5" t="s">
        <v>65</v>
      </c>
      <c r="B31" s="6" t="s">
        <v>27</v>
      </c>
      <c r="C31" s="8">
        <v>0</v>
      </c>
      <c r="D31" s="8">
        <v>0</v>
      </c>
    </row>
    <row r="32" spans="1:5" ht="19.5" customHeight="1">
      <c r="A32" s="5" t="s">
        <v>66</v>
      </c>
      <c r="B32" s="6" t="s">
        <v>28</v>
      </c>
      <c r="C32" s="73">
        <f>C8+C25+C28</f>
        <v>316.0557725</v>
      </c>
      <c r="D32" s="58">
        <f>D8+D25+D28</f>
        <v>7.060060286696736</v>
      </c>
      <c r="E32" s="67"/>
    </row>
    <row r="33" spans="1:4" ht="19.5" customHeight="1">
      <c r="A33" s="5" t="s">
        <v>67</v>
      </c>
      <c r="B33" s="6" t="s">
        <v>29</v>
      </c>
      <c r="C33" s="8">
        <v>0</v>
      </c>
      <c r="D33" s="8">
        <v>0</v>
      </c>
    </row>
    <row r="34" spans="1:4" ht="22.5" customHeight="1">
      <c r="A34" s="5" t="s">
        <v>68</v>
      </c>
      <c r="B34" s="6" t="s">
        <v>30</v>
      </c>
      <c r="C34" s="8">
        <v>0</v>
      </c>
      <c r="D34" s="8">
        <v>0</v>
      </c>
    </row>
    <row r="35" spans="1:4" ht="15">
      <c r="A35" s="9" t="s">
        <v>69</v>
      </c>
      <c r="B35" s="10" t="s">
        <v>31</v>
      </c>
      <c r="C35" s="7">
        <v>0</v>
      </c>
      <c r="D35" s="7">
        <v>0</v>
      </c>
    </row>
    <row r="36" spans="1:4" ht="21.75" customHeight="1">
      <c r="A36" s="9" t="s">
        <v>70</v>
      </c>
      <c r="B36" s="10" t="s">
        <v>32</v>
      </c>
      <c r="C36" s="7">
        <v>0</v>
      </c>
      <c r="D36" s="7">
        <v>0</v>
      </c>
    </row>
    <row r="37" spans="1:4" ht="19.5" customHeight="1">
      <c r="A37" s="9" t="s">
        <v>71</v>
      </c>
      <c r="B37" s="10" t="s">
        <v>33</v>
      </c>
      <c r="C37" s="7">
        <v>0</v>
      </c>
      <c r="D37" s="7">
        <v>0</v>
      </c>
    </row>
    <row r="38" spans="1:4" ht="23.25" customHeight="1">
      <c r="A38" s="9" t="s">
        <v>72</v>
      </c>
      <c r="B38" s="10" t="s">
        <v>34</v>
      </c>
      <c r="C38" s="7">
        <v>0</v>
      </c>
      <c r="D38" s="7">
        <v>0</v>
      </c>
    </row>
    <row r="39" spans="1:4" ht="19.5" customHeight="1">
      <c r="A39" s="5" t="s">
        <v>73</v>
      </c>
      <c r="B39" s="6" t="s">
        <v>35</v>
      </c>
      <c r="C39" s="73">
        <f>C32</f>
        <v>316.0557725</v>
      </c>
      <c r="D39" s="58">
        <f>D32</f>
        <v>7.060060286696736</v>
      </c>
    </row>
    <row r="40" spans="1:4" ht="18.75" customHeight="1">
      <c r="A40" s="5" t="s">
        <v>74</v>
      </c>
      <c r="B40" s="6" t="s">
        <v>36</v>
      </c>
      <c r="C40" s="20" t="s">
        <v>83</v>
      </c>
      <c r="D40" s="58">
        <v>7.06</v>
      </c>
    </row>
    <row r="41" spans="1:4" ht="15">
      <c r="A41" s="5" t="s">
        <v>75</v>
      </c>
      <c r="B41" s="6" t="s">
        <v>37</v>
      </c>
      <c r="C41" s="20" t="s">
        <v>83</v>
      </c>
      <c r="D41" s="8">
        <v>0</v>
      </c>
    </row>
    <row r="42" spans="1:4" ht="19.5" customHeight="1">
      <c r="A42" s="5" t="s">
        <v>76</v>
      </c>
      <c r="B42" s="6" t="s">
        <v>38</v>
      </c>
      <c r="C42" s="20" t="s">
        <v>83</v>
      </c>
      <c r="D42" s="58">
        <v>7.06</v>
      </c>
    </row>
    <row r="43" spans="1:4" ht="19.5" customHeight="1">
      <c r="A43" s="5" t="s">
        <v>77</v>
      </c>
      <c r="B43" s="6" t="s">
        <v>39</v>
      </c>
      <c r="C43" s="20" t="s">
        <v>83</v>
      </c>
      <c r="D43" s="19">
        <v>0</v>
      </c>
    </row>
    <row r="44" spans="1:4" ht="24" customHeight="1">
      <c r="A44" s="5" t="s">
        <v>78</v>
      </c>
      <c r="B44" s="6" t="s">
        <v>40</v>
      </c>
      <c r="C44" s="20" t="s">
        <v>83</v>
      </c>
      <c r="D44" s="19">
        <v>100</v>
      </c>
    </row>
    <row r="45" spans="1:4" ht="21.75" customHeight="1">
      <c r="A45" s="5" t="s">
        <v>79</v>
      </c>
      <c r="B45" s="6" t="s">
        <v>41</v>
      </c>
      <c r="C45" s="8">
        <v>44786.45</v>
      </c>
      <c r="D45" s="20"/>
    </row>
    <row r="46" spans="1:4" ht="21" customHeight="1">
      <c r="A46" s="5" t="s">
        <v>80</v>
      </c>
      <c r="B46" s="6" t="s">
        <v>36</v>
      </c>
      <c r="C46" s="8">
        <v>0</v>
      </c>
      <c r="D46" s="8">
        <v>0</v>
      </c>
    </row>
    <row r="47" spans="1:4" ht="21" customHeight="1">
      <c r="A47" s="22" t="s">
        <v>84</v>
      </c>
      <c r="B47" s="6" t="s">
        <v>85</v>
      </c>
      <c r="C47" s="21" t="s">
        <v>83</v>
      </c>
      <c r="D47" s="60">
        <f>D39*1.2</f>
        <v>8.472072344036082</v>
      </c>
    </row>
    <row r="48" spans="1:2" ht="15">
      <c r="A48" s="3"/>
      <c r="B48" s="1" t="s">
        <v>43</v>
      </c>
    </row>
    <row r="49" ht="15">
      <c r="A49" s="2"/>
    </row>
    <row r="50" ht="15">
      <c r="A50" s="2"/>
    </row>
    <row r="51" spans="1:3" ht="15">
      <c r="A51" s="3"/>
      <c r="B51" s="32"/>
      <c r="C51" s="33"/>
    </row>
    <row r="52" spans="1:3" ht="15.75">
      <c r="A52" s="4"/>
      <c r="B52" s="34"/>
      <c r="C52" s="33"/>
    </row>
    <row r="53" spans="1:3" ht="15">
      <c r="A53" s="3"/>
      <c r="B53" s="35"/>
      <c r="C53" s="33"/>
    </row>
  </sheetData>
  <sheetProtection/>
  <mergeCells count="5">
    <mergeCell ref="A1:D1"/>
    <mergeCell ref="A2:D2"/>
    <mergeCell ref="A3:D3"/>
    <mergeCell ref="A4:D4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2018-11-01T12:18:23Z</cp:lastPrinted>
  <dcterms:created xsi:type="dcterms:W3CDTF">2017-10-11T10:03:22Z</dcterms:created>
  <dcterms:modified xsi:type="dcterms:W3CDTF">2018-11-01T14:29:09Z</dcterms:modified>
  <cp:category/>
  <cp:version/>
  <cp:contentType/>
  <cp:contentStatus/>
</cp:coreProperties>
</file>